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0"/>
  </bookViews>
  <sheets>
    <sheet name="Overview" sheetId="1" r:id="rId1"/>
    <sheet name="orig examples" sheetId="2" r:id="rId2"/>
    <sheet name="FD orig" sheetId="3" r:id="rId3"/>
  </sheets>
  <definedNames/>
  <calcPr fullCalcOnLoad="1"/>
</workbook>
</file>

<file path=xl/sharedStrings.xml><?xml version="1.0" encoding="utf-8"?>
<sst xmlns="http://schemas.openxmlformats.org/spreadsheetml/2006/main" count="302" uniqueCount="105">
  <si>
    <t>Racing Dog-Box SQS - 6 speed 02M / 02Q (VW group Mk4-5)</t>
  </si>
  <si>
    <t>available stock Final Drives (FD) or Crown Wheel and Pinion (CWP)</t>
  </si>
  <si>
    <t>serie</t>
  </si>
  <si>
    <t>VR5-110kW   1,8T 110kW GQV</t>
  </si>
  <si>
    <t xml:space="preserve">4x4 TDI 74kW      </t>
  </si>
  <si>
    <t>FWD 2,0 TDI 103kW  4x4 TFSI 147kW</t>
  </si>
  <si>
    <t xml:space="preserve"> TDI    96kW 2,0TFSI 2WD</t>
  </si>
  <si>
    <t>Code</t>
  </si>
  <si>
    <t>ESW ??</t>
  </si>
  <si>
    <t>FWZ</t>
  </si>
  <si>
    <t>FBS,DRP</t>
  </si>
  <si>
    <t>FMN</t>
  </si>
  <si>
    <t>ERK</t>
  </si>
  <si>
    <t>GVT</t>
  </si>
  <si>
    <t>FEL</t>
  </si>
  <si>
    <t>FPK</t>
  </si>
  <si>
    <t>FD 1 - 4</t>
  </si>
  <si>
    <t>FD 5 - 6</t>
  </si>
  <si>
    <t>CW teeth</t>
  </si>
  <si>
    <t>Pinion 1-4</t>
  </si>
  <si>
    <t>Pinion 5-6</t>
  </si>
  <si>
    <t>3ks</t>
  </si>
  <si>
    <t>6ks</t>
  </si>
  <si>
    <t>FPE</t>
  </si>
  <si>
    <t>JMA KNY</t>
  </si>
  <si>
    <t>GRF</t>
  </si>
  <si>
    <t>EHH</t>
  </si>
  <si>
    <t>EFF</t>
  </si>
  <si>
    <t>HDS,ERF</t>
  </si>
  <si>
    <t>FJW,FSM</t>
  </si>
  <si>
    <t>Ratio set 1 SHORT</t>
  </si>
  <si>
    <t>All DOG-kits are compatible with original VW Final Drives !</t>
  </si>
  <si>
    <t>Here you can count speeds of your car :</t>
  </si>
  <si>
    <t>teeth</t>
  </si>
  <si>
    <t>ratio</t>
  </si>
  <si>
    <t>final drive</t>
  </si>
  <si>
    <t>km/h</t>
  </si>
  <si>
    <t>Change only red dates !!!</t>
  </si>
  <si>
    <t>RPM - after gearchange</t>
  </si>
  <si>
    <t>RPM -drop</t>
  </si>
  <si>
    <t>1.gear</t>
  </si>
  <si>
    <t xml:space="preserve">max RPM </t>
  </si>
  <si>
    <t>2.gear</t>
  </si>
  <si>
    <t>tyre perimeter (cm)</t>
  </si>
  <si>
    <t>3.gear</t>
  </si>
  <si>
    <t>4.gear</t>
  </si>
  <si>
    <t>5.gear</t>
  </si>
  <si>
    <t>6.gear</t>
  </si>
  <si>
    <t>Ratio set 2 LONG</t>
  </si>
  <si>
    <t>Ratio set 3 BOOST</t>
  </si>
  <si>
    <t>Ratio set 4 DRAG</t>
  </si>
  <si>
    <t>Optional ratios</t>
  </si>
  <si>
    <r>
      <t xml:space="preserve">To 4sp DRAG kit is possible order </t>
    </r>
    <r>
      <rPr>
        <b/>
        <u val="single"/>
        <sz val="10"/>
        <rFont val="Arial CE"/>
        <family val="2"/>
      </rPr>
      <t>custom made 4</t>
    </r>
    <r>
      <rPr>
        <b/>
        <u val="single"/>
        <vertAlign val="superscript"/>
        <sz val="10"/>
        <rFont val="Arial CE"/>
        <family val="2"/>
      </rPr>
      <t>th</t>
    </r>
    <r>
      <rPr>
        <b/>
        <u val="single"/>
        <sz val="10"/>
        <rFont val="Arial CE"/>
        <family val="2"/>
      </rPr>
      <t xml:space="preserve"> or 3</t>
    </r>
    <r>
      <rPr>
        <b/>
        <u val="single"/>
        <vertAlign val="superscript"/>
        <sz val="10"/>
        <rFont val="Arial CE"/>
        <family val="2"/>
      </rPr>
      <t>rd</t>
    </r>
    <r>
      <rPr>
        <b/>
        <u val="single"/>
        <sz val="10"/>
        <rFont val="Arial CE"/>
        <family val="2"/>
      </rPr>
      <t xml:space="preserve"> + 4</t>
    </r>
    <r>
      <rPr>
        <b/>
        <u val="single"/>
        <vertAlign val="superscript"/>
        <sz val="10"/>
        <rFont val="Arial CE"/>
        <family val="2"/>
      </rPr>
      <t>th</t>
    </r>
    <r>
      <rPr>
        <b/>
        <u val="single"/>
        <sz val="10"/>
        <rFont val="Arial CE"/>
        <family val="2"/>
      </rPr>
      <t xml:space="preserve"> gear </t>
    </r>
    <r>
      <rPr>
        <b/>
        <sz val="10"/>
        <rFont val="Arial CE"/>
        <family val="2"/>
      </rPr>
      <t>– below are designed samples:</t>
    </r>
  </si>
  <si>
    <t>Combination  -  DRAG + optional gears</t>
  </si>
  <si>
    <t>Racing Dog-Box SQS - 6 speed 02M / 02Q  (VW group Mk4-5)</t>
  </si>
  <si>
    <t>available stock Final Drives (FD)</t>
  </si>
  <si>
    <t>FBS</t>
  </si>
  <si>
    <t>HDS</t>
  </si>
  <si>
    <t>4WD</t>
  </si>
  <si>
    <t>VR5-110kW   1,8T 110kW</t>
  </si>
  <si>
    <t>KSC</t>
  </si>
  <si>
    <t>KDX</t>
  </si>
  <si>
    <t>LHC</t>
  </si>
  <si>
    <t>KNP</t>
  </si>
  <si>
    <t>KDP</t>
  </si>
  <si>
    <t>KNV</t>
  </si>
  <si>
    <t>NFY</t>
  </si>
  <si>
    <t>KNQ</t>
  </si>
  <si>
    <t>JLW</t>
  </si>
  <si>
    <t>NFV</t>
  </si>
  <si>
    <t>KNT</t>
  </si>
  <si>
    <t>LPR</t>
  </si>
  <si>
    <t>KXX</t>
  </si>
  <si>
    <t>KDL</t>
  </si>
  <si>
    <t>KDS</t>
  </si>
  <si>
    <t>KNS</t>
  </si>
  <si>
    <t>KNZ</t>
  </si>
  <si>
    <t>KRN</t>
  </si>
  <si>
    <t>KNY</t>
  </si>
  <si>
    <t>KZV</t>
  </si>
  <si>
    <t>2WD</t>
  </si>
  <si>
    <t>KXY</t>
  </si>
  <si>
    <t>KXZ</t>
  </si>
  <si>
    <t>KDN</t>
  </si>
  <si>
    <t>KPA</t>
  </si>
  <si>
    <t>GQV</t>
  </si>
  <si>
    <t>KZS</t>
  </si>
  <si>
    <t>KNW</t>
  </si>
  <si>
    <t>LPS</t>
  </si>
  <si>
    <t>JLU</t>
  </si>
  <si>
    <t>KDU</t>
  </si>
  <si>
    <t>KDQ</t>
  </si>
  <si>
    <t>LNM</t>
  </si>
  <si>
    <t>NFW</t>
  </si>
  <si>
    <t>HDV</t>
  </si>
  <si>
    <t>ERF</t>
  </si>
  <si>
    <t>FJW</t>
  </si>
  <si>
    <t>DRP</t>
  </si>
  <si>
    <t>LPT</t>
  </si>
  <si>
    <t>LNP</t>
  </si>
  <si>
    <t>HDS-fab</t>
  </si>
  <si>
    <t>FSM</t>
  </si>
  <si>
    <t>Stock SQS</t>
  </si>
  <si>
    <t>2ks</t>
  </si>
  <si>
    <t>GVT – X-Bow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</si>
</sst>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D/M/YYYY"/>
    <numFmt numFmtId="167" formatCode="0"/>
    <numFmt numFmtId="168" formatCode="0.0"/>
    <numFmt numFmtId="169" formatCode="#,##0"/>
    <numFmt numFmtId="170" formatCode="0.00"/>
  </numFmts>
  <fonts count="14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vertAlign val="superscript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0" borderId="0" xfId="0" applyFont="1" applyFill="1" applyAlignment="1">
      <alignment/>
    </xf>
    <xf numFmtId="164" fontId="0" fillId="3" borderId="2" xfId="0" applyFont="1" applyFill="1" applyBorder="1" applyAlignment="1">
      <alignment/>
    </xf>
    <xf numFmtId="167" fontId="4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7" fontId="4" fillId="4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4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4" fillId="5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10.125" style="1" customWidth="1"/>
    <col min="2" max="2" width="10.375" style="1" customWidth="1"/>
    <col min="3" max="7" width="9.125" style="1" customWidth="1"/>
    <col min="8" max="8" width="11.00390625" style="1" customWidth="1"/>
    <col min="9" max="14" width="9.125" style="1" customWidth="1"/>
    <col min="15" max="15" width="14.625" style="1" customWidth="1"/>
    <col min="16" max="16" width="12.125" style="1" customWidth="1"/>
    <col min="17" max="16384" width="9.125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7" ht="12" customHeight="1">
      <c r="A2" s="2"/>
      <c r="B2" s="3"/>
      <c r="C2" s="3"/>
      <c r="D2" s="3"/>
      <c r="E2" s="3"/>
      <c r="F2" s="3"/>
      <c r="G2" s="3"/>
    </row>
    <row r="3" spans="1:7" ht="15">
      <c r="A3" s="4" t="s">
        <v>1</v>
      </c>
      <c r="B3" s="3"/>
      <c r="C3" s="3"/>
      <c r="D3" s="3"/>
      <c r="E3" s="3"/>
      <c r="G3" s="3"/>
    </row>
    <row r="4" spans="1:10" ht="12.75" customHeight="1" hidden="1">
      <c r="A4" s="5" t="s">
        <v>2</v>
      </c>
      <c r="B4" s="6"/>
      <c r="C4" s="7" t="s">
        <v>3</v>
      </c>
      <c r="D4" s="7" t="s">
        <v>4</v>
      </c>
      <c r="E4" s="8"/>
      <c r="F4" s="9"/>
      <c r="G4" s="7" t="s">
        <v>5</v>
      </c>
      <c r="H4" s="7" t="s">
        <v>6</v>
      </c>
      <c r="I4" s="9"/>
      <c r="J4" s="9"/>
    </row>
    <row r="5" spans="1:11" ht="12.75">
      <c r="A5" s="10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/>
      <c r="K5"/>
    </row>
    <row r="6" spans="1:11" ht="12.75">
      <c r="A6" s="10" t="s">
        <v>16</v>
      </c>
      <c r="B6" s="13">
        <f>B8/B9</f>
        <v>4.8</v>
      </c>
      <c r="C6" s="13">
        <f>C8/C9</f>
        <v>4.235294117647059</v>
      </c>
      <c r="D6" s="13">
        <f>D8/D9</f>
        <v>4.2</v>
      </c>
      <c r="E6" s="13">
        <f>E8/E9</f>
        <v>4</v>
      </c>
      <c r="F6" s="13">
        <f>F8/F9</f>
        <v>4.176470588235294</v>
      </c>
      <c r="G6" s="13">
        <f>G8/G9</f>
        <v>3.9444444444444446</v>
      </c>
      <c r="H6" s="13">
        <f>H8/H9</f>
        <v>3.875</v>
      </c>
      <c r="I6" s="13">
        <f>I8/I9</f>
        <v>3.789473684210526</v>
      </c>
      <c r="J6"/>
      <c r="K6"/>
    </row>
    <row r="7" spans="1:11" ht="12.75">
      <c r="A7" s="10" t="s">
        <v>17</v>
      </c>
      <c r="B7" s="13">
        <f>B8/B10</f>
        <v>3.789473684210526</v>
      </c>
      <c r="C7" s="13">
        <f>C8/C10</f>
        <v>3.272727272727273</v>
      </c>
      <c r="D7" s="13">
        <f>D8/D10</f>
        <v>3.3157894736842106</v>
      </c>
      <c r="E7" s="13">
        <f>E8/E10</f>
        <v>3.090909090909091</v>
      </c>
      <c r="F7" s="13">
        <f>F8/F10</f>
        <v>3.380952380952381</v>
      </c>
      <c r="G7" s="13">
        <f>G8/G10</f>
        <v>3.0869565217391304</v>
      </c>
      <c r="H7" s="13">
        <f>H8/H10</f>
        <v>3.1</v>
      </c>
      <c r="I7" s="13">
        <f>I8/I10</f>
        <v>3.4285714285714284</v>
      </c>
      <c r="J7"/>
      <c r="K7"/>
    </row>
    <row r="8" spans="1:11" ht="12.75">
      <c r="A8" s="10" t="s">
        <v>18</v>
      </c>
      <c r="B8" s="14">
        <v>72</v>
      </c>
      <c r="C8" s="14">
        <v>72</v>
      </c>
      <c r="D8" s="14">
        <v>63</v>
      </c>
      <c r="E8" s="14">
        <v>68</v>
      </c>
      <c r="F8" s="14">
        <v>71</v>
      </c>
      <c r="G8" s="14">
        <v>71</v>
      </c>
      <c r="H8" s="14">
        <v>62</v>
      </c>
      <c r="I8" s="14">
        <v>72</v>
      </c>
      <c r="J8"/>
      <c r="K8"/>
    </row>
    <row r="9" spans="1:11" ht="12.75">
      <c r="A9" s="10" t="s">
        <v>19</v>
      </c>
      <c r="B9" s="14">
        <v>15</v>
      </c>
      <c r="C9" s="14">
        <v>17</v>
      </c>
      <c r="D9" s="14">
        <v>15</v>
      </c>
      <c r="E9" s="14">
        <v>17</v>
      </c>
      <c r="F9" s="14">
        <v>17</v>
      </c>
      <c r="G9" s="14">
        <v>18</v>
      </c>
      <c r="H9" s="14">
        <v>16</v>
      </c>
      <c r="I9" s="14">
        <v>19</v>
      </c>
      <c r="J9"/>
      <c r="K9"/>
    </row>
    <row r="10" spans="1:11" ht="12.75">
      <c r="A10" s="10" t="s">
        <v>20</v>
      </c>
      <c r="B10" s="14">
        <v>19</v>
      </c>
      <c r="C10" s="14">
        <v>22</v>
      </c>
      <c r="D10" s="14">
        <v>19</v>
      </c>
      <c r="E10" s="14">
        <v>22</v>
      </c>
      <c r="F10" s="14">
        <v>21</v>
      </c>
      <c r="G10" s="14">
        <v>23</v>
      </c>
      <c r="H10" s="14">
        <v>20</v>
      </c>
      <c r="I10" s="14">
        <v>21</v>
      </c>
      <c r="J10"/>
      <c r="K10"/>
    </row>
    <row r="11" spans="3:4" ht="12.75">
      <c r="C11" s="15" t="s">
        <v>21</v>
      </c>
      <c r="D11" s="16" t="s">
        <v>22</v>
      </c>
    </row>
    <row r="12" spans="1:9" ht="12.75">
      <c r="A12" s="10" t="s">
        <v>7</v>
      </c>
      <c r="B12" s="12" t="s">
        <v>23</v>
      </c>
      <c r="C12" s="12" t="s">
        <v>24</v>
      </c>
      <c r="D12" s="14" t="s">
        <v>25</v>
      </c>
      <c r="E12" s="14" t="s">
        <v>26</v>
      </c>
      <c r="F12" s="14" t="s">
        <v>25</v>
      </c>
      <c r="G12" s="14" t="s">
        <v>27</v>
      </c>
      <c r="H12" s="14" t="s">
        <v>28</v>
      </c>
      <c r="I12" s="14" t="s">
        <v>29</v>
      </c>
    </row>
    <row r="13" spans="1:9" ht="12.75">
      <c r="A13" s="10" t="s">
        <v>16</v>
      </c>
      <c r="B13" s="13">
        <f>B15/B16</f>
        <v>3.6842105263157894</v>
      </c>
      <c r="C13" s="13">
        <f>C15/C16</f>
        <v>3.6842105263157894</v>
      </c>
      <c r="D13" s="13">
        <f>D15/D16</f>
        <v>3.6315789473684212</v>
      </c>
      <c r="E13" s="13">
        <f>E15/E16</f>
        <v>3.590909090909091</v>
      </c>
      <c r="F13" s="13">
        <f>F15/F16</f>
        <v>3.45</v>
      </c>
      <c r="G13" s="13">
        <f>G15/G16</f>
        <v>3.3333333333333335</v>
      </c>
      <c r="H13" s="13">
        <f>H15/H16</f>
        <v>3.238095238095238</v>
      </c>
      <c r="I13" s="13">
        <f>I15/I16</f>
        <v>2.9545454545454546</v>
      </c>
    </row>
    <row r="14" spans="1:9" ht="12.75">
      <c r="A14" s="10" t="s">
        <v>17</v>
      </c>
      <c r="B14" s="13">
        <f>B15/B17</f>
        <v>3.0434782608695654</v>
      </c>
      <c r="C14" s="13">
        <f>C15/C17</f>
        <v>2.9166666666666665</v>
      </c>
      <c r="D14" s="13">
        <f>D15/D17</f>
        <v>2.76</v>
      </c>
      <c r="E14" s="13">
        <f>E15/E17</f>
        <v>2.925925925925926</v>
      </c>
      <c r="F14" s="13">
        <f>F15/F17</f>
        <v>2.76</v>
      </c>
      <c r="G14" s="13">
        <f>G15/G17</f>
        <v>2.727272727272727</v>
      </c>
      <c r="H14" s="13">
        <f>H15/H17</f>
        <v>2.6153846153846154</v>
      </c>
      <c r="I14" s="13">
        <f>I15/I17</f>
        <v>2.4074074074074074</v>
      </c>
    </row>
    <row r="15" spans="1:9" ht="12.75">
      <c r="A15" s="10" t="s">
        <v>18</v>
      </c>
      <c r="B15" s="14">
        <v>70</v>
      </c>
      <c r="C15" s="14">
        <v>70</v>
      </c>
      <c r="D15" s="14">
        <v>69</v>
      </c>
      <c r="E15" s="14">
        <v>79</v>
      </c>
      <c r="F15" s="14">
        <v>69</v>
      </c>
      <c r="G15" s="14">
        <v>60</v>
      </c>
      <c r="H15" s="14">
        <v>68</v>
      </c>
      <c r="I15" s="14">
        <v>65</v>
      </c>
    </row>
    <row r="16" spans="1:9" ht="12.75">
      <c r="A16" s="10" t="s">
        <v>19</v>
      </c>
      <c r="B16" s="14">
        <v>19</v>
      </c>
      <c r="C16" s="14">
        <v>19</v>
      </c>
      <c r="D16" s="14">
        <v>19</v>
      </c>
      <c r="E16" s="14">
        <v>22</v>
      </c>
      <c r="F16" s="14">
        <v>20</v>
      </c>
      <c r="G16" s="14">
        <v>18</v>
      </c>
      <c r="H16" s="14">
        <v>21</v>
      </c>
      <c r="I16" s="14">
        <v>22</v>
      </c>
    </row>
    <row r="17" spans="1:9" ht="12.75">
      <c r="A17" s="10" t="s">
        <v>20</v>
      </c>
      <c r="B17" s="14">
        <v>23</v>
      </c>
      <c r="C17" s="14">
        <v>24</v>
      </c>
      <c r="D17" s="14">
        <v>25</v>
      </c>
      <c r="E17" s="14">
        <v>27</v>
      </c>
      <c r="F17" s="14">
        <v>25</v>
      </c>
      <c r="G17" s="14">
        <v>22</v>
      </c>
      <c r="H17" s="14">
        <v>26</v>
      </c>
      <c r="I17" s="14">
        <v>27</v>
      </c>
    </row>
    <row r="19" spans="1:9" ht="12.75">
      <c r="A19" s="3"/>
      <c r="B19" s="3"/>
      <c r="C19" s="3"/>
      <c r="D19" s="3"/>
      <c r="E19" s="3"/>
      <c r="G19" s="3"/>
      <c r="H19" s="3"/>
      <c r="I19" s="3"/>
    </row>
    <row r="20" spans="1:10" ht="15">
      <c r="A20" s="17" t="s">
        <v>30</v>
      </c>
      <c r="B20" s="18"/>
      <c r="C20" s="16"/>
      <c r="D20" s="3"/>
      <c r="E20" s="19" t="s">
        <v>31</v>
      </c>
      <c r="F20" s="3"/>
      <c r="G20" s="3"/>
      <c r="H20" s="3"/>
      <c r="I20" s="3"/>
      <c r="J20" s="3"/>
    </row>
    <row r="21" spans="1:10" ht="12.75">
      <c r="A21" s="3"/>
      <c r="B21" s="19"/>
      <c r="C21" s="3"/>
      <c r="D21" s="3"/>
      <c r="E21" s="3"/>
      <c r="F21" s="20" t="s">
        <v>32</v>
      </c>
      <c r="G21" s="3"/>
      <c r="H21" s="3"/>
      <c r="I21" s="3"/>
      <c r="J21" s="3"/>
    </row>
    <row r="22" spans="1:10" ht="48.75">
      <c r="A22" s="3"/>
      <c r="B22" s="11" t="s">
        <v>33</v>
      </c>
      <c r="C22" s="11"/>
      <c r="D22" s="21" t="s">
        <v>34</v>
      </c>
      <c r="E22" s="3" t="s">
        <v>35</v>
      </c>
      <c r="F22" s="22" t="s">
        <v>36</v>
      </c>
      <c r="G22" s="23" t="s">
        <v>37</v>
      </c>
      <c r="H22" s="24"/>
      <c r="I22" s="25" t="s">
        <v>38</v>
      </c>
      <c r="J22" s="26" t="s">
        <v>39</v>
      </c>
    </row>
    <row r="23" spans="1:10" ht="12.75">
      <c r="A23" s="21" t="s">
        <v>40</v>
      </c>
      <c r="B23" s="27">
        <v>34</v>
      </c>
      <c r="C23" s="27">
        <v>10</v>
      </c>
      <c r="D23" s="28">
        <f>B23/C23</f>
        <v>3.4</v>
      </c>
      <c r="E23" s="29">
        <v>3.238</v>
      </c>
      <c r="F23" s="30">
        <f>G23/E23/D23*G24*60/100000</f>
        <v>93.5762816553428</v>
      </c>
      <c r="G23" s="31">
        <v>8500</v>
      </c>
      <c r="H23" s="32" t="s">
        <v>41</v>
      </c>
      <c r="I23" s="22"/>
      <c r="J23" s="22"/>
    </row>
    <row r="24" spans="1:10" ht="12.75">
      <c r="A24" s="21" t="s">
        <v>42</v>
      </c>
      <c r="B24" s="27">
        <v>31</v>
      </c>
      <c r="C24" s="27">
        <v>12</v>
      </c>
      <c r="D24" s="28">
        <f>B24/C24</f>
        <v>2.5833333333333335</v>
      </c>
      <c r="E24" s="29">
        <v>3.238</v>
      </c>
      <c r="F24" s="30">
        <f>G23/E24/D24*G24*60/100000</f>
        <v>123.1584610173544</v>
      </c>
      <c r="G24" s="31">
        <v>202</v>
      </c>
      <c r="H24" s="32" t="s">
        <v>43</v>
      </c>
      <c r="I24" s="33">
        <f>F23/60*100000/G24*D24*E24</f>
        <v>6458.333333333333</v>
      </c>
      <c r="J24" s="33">
        <f>I24-G23</f>
        <v>-2041.666666666667</v>
      </c>
    </row>
    <row r="25" spans="1:10" ht="12.75">
      <c r="A25" s="21" t="s">
        <v>44</v>
      </c>
      <c r="B25" s="27">
        <v>29</v>
      </c>
      <c r="C25" s="27">
        <v>14</v>
      </c>
      <c r="D25" s="28">
        <f>B25/C25</f>
        <v>2.0714285714285716</v>
      </c>
      <c r="E25" s="29">
        <v>3.238</v>
      </c>
      <c r="F25" s="30">
        <f>G23/E25/D25*G24*60/100000</f>
        <v>153.5941726480799</v>
      </c>
      <c r="G25" s="3"/>
      <c r="H25" s="3"/>
      <c r="I25" s="33">
        <f>F24/60*100000/G24*D25*E25</f>
        <v>6815.668202764978</v>
      </c>
      <c r="J25" s="33">
        <f>I25-G23</f>
        <v>-1684.3317972350223</v>
      </c>
    </row>
    <row r="26" spans="1:10" ht="12.75">
      <c r="A26" s="21" t="s">
        <v>45</v>
      </c>
      <c r="B26" s="27">
        <v>24</v>
      </c>
      <c r="C26" s="27">
        <v>14</v>
      </c>
      <c r="D26" s="28">
        <f>B26/C26</f>
        <v>1.7142857142857142</v>
      </c>
      <c r="E26" s="29">
        <v>3.238</v>
      </c>
      <c r="F26" s="30">
        <f>G23/E26/D26*G24*60/100000</f>
        <v>185.5929586164299</v>
      </c>
      <c r="G26" s="3"/>
      <c r="H26" s="3"/>
      <c r="I26" s="33">
        <f>F25/60*100000/G24*D26*E26</f>
        <v>7034.482758620688</v>
      </c>
      <c r="J26" s="33">
        <f>I26-G23</f>
        <v>-1465.5172413793116</v>
      </c>
    </row>
    <row r="27" spans="1:10" ht="12.75">
      <c r="A27" s="21" t="s">
        <v>46</v>
      </c>
      <c r="B27" s="27">
        <v>23</v>
      </c>
      <c r="C27" s="27">
        <v>12</v>
      </c>
      <c r="D27" s="28">
        <f>B27/C27</f>
        <v>1.9166666666666667</v>
      </c>
      <c r="E27" s="29">
        <v>2.615</v>
      </c>
      <c r="F27" s="30">
        <f>G23/E27/D27*G24*60/100000</f>
        <v>205.54327042979463</v>
      </c>
      <c r="G27" s="34"/>
      <c r="H27" s="3"/>
      <c r="I27" s="33">
        <f>F26/60*100000/G24*D27*E27</f>
        <v>7674.978338823693</v>
      </c>
      <c r="J27" s="33">
        <f>I27-G23</f>
        <v>-825.0216611763071</v>
      </c>
    </row>
    <row r="28" spans="1:10" ht="12.75">
      <c r="A28" s="21" t="s">
        <v>47</v>
      </c>
      <c r="B28" s="27">
        <v>23</v>
      </c>
      <c r="C28" s="27">
        <v>14</v>
      </c>
      <c r="D28" s="28">
        <f>B28/C28</f>
        <v>1.6428571428571428</v>
      </c>
      <c r="E28" s="29">
        <v>2.615</v>
      </c>
      <c r="F28" s="30">
        <f>G23/E28/D28*G24*60/100000</f>
        <v>239.80048216809377</v>
      </c>
      <c r="G28" s="34"/>
      <c r="H28" s="3"/>
      <c r="I28" s="33">
        <f>F27/60*100000/G24*D28*E28</f>
        <v>7285.714285714284</v>
      </c>
      <c r="J28" s="33">
        <f>I28-G23</f>
        <v>-1214.2857142857156</v>
      </c>
    </row>
    <row r="30" spans="1:10" ht="15">
      <c r="A30" s="17" t="s">
        <v>48</v>
      </c>
      <c r="B30" s="18"/>
      <c r="C30" s="16"/>
      <c r="D30" s="3"/>
      <c r="E30" s="19"/>
      <c r="F30" s="3"/>
      <c r="G30" s="3"/>
      <c r="H30" s="3"/>
      <c r="I30" s="3"/>
      <c r="J30" s="3"/>
    </row>
    <row r="31" spans="1:10" ht="7.5" customHeight="1">
      <c r="A31" s="3"/>
      <c r="B31" s="19"/>
      <c r="C31" s="3"/>
      <c r="D31" s="3"/>
      <c r="E31" s="3"/>
      <c r="F31" s="20"/>
      <c r="G31" s="3"/>
      <c r="H31" s="3"/>
      <c r="I31" s="3"/>
      <c r="J31" s="3"/>
    </row>
    <row r="32" spans="1:10" ht="48.75">
      <c r="A32" s="3"/>
      <c r="B32" s="11" t="s">
        <v>33</v>
      </c>
      <c r="C32" s="11"/>
      <c r="D32" s="21" t="s">
        <v>34</v>
      </c>
      <c r="E32" s="3" t="s">
        <v>35</v>
      </c>
      <c r="F32" s="22" t="s">
        <v>36</v>
      </c>
      <c r="G32" s="23" t="s">
        <v>37</v>
      </c>
      <c r="H32" s="24"/>
      <c r="I32" s="25" t="s">
        <v>38</v>
      </c>
      <c r="J32" s="26" t="s">
        <v>39</v>
      </c>
    </row>
    <row r="33" spans="1:10" ht="12.75">
      <c r="A33" s="21" t="s">
        <v>40</v>
      </c>
      <c r="B33" s="27">
        <v>34</v>
      </c>
      <c r="C33" s="27">
        <v>10</v>
      </c>
      <c r="D33" s="28">
        <f>B33/C33</f>
        <v>3.4</v>
      </c>
      <c r="E33" s="29">
        <v>3.45</v>
      </c>
      <c r="F33" s="30">
        <f>G33/E33/D33*G34*60/100000</f>
        <v>68.54219948849105</v>
      </c>
      <c r="G33" s="31">
        <v>6700</v>
      </c>
      <c r="H33" s="32" t="s">
        <v>41</v>
      </c>
      <c r="I33" s="22"/>
      <c r="J33" s="22"/>
    </row>
    <row r="34" spans="1:10" ht="12.75">
      <c r="A34" s="21" t="s">
        <v>42</v>
      </c>
      <c r="B34" s="27">
        <v>31</v>
      </c>
      <c r="C34" s="27">
        <v>12</v>
      </c>
      <c r="D34" s="28">
        <f>B34/C34</f>
        <v>2.5833333333333335</v>
      </c>
      <c r="E34" s="29">
        <v>3.45</v>
      </c>
      <c r="F34" s="30">
        <f>G33/E34/D34*G34*60/100000</f>
        <v>90.21037868162692</v>
      </c>
      <c r="G34" s="31">
        <v>200</v>
      </c>
      <c r="H34" s="32" t="s">
        <v>43</v>
      </c>
      <c r="I34" s="33">
        <f>F33/60*100000/G34*D34*E34</f>
        <v>5090.686274509804</v>
      </c>
      <c r="J34" s="33">
        <f>I34-G33</f>
        <v>-1609.3137254901958</v>
      </c>
    </row>
    <row r="35" spans="1:10" ht="12.75">
      <c r="A35" s="21" t="s">
        <v>44</v>
      </c>
      <c r="B35" s="27">
        <v>28</v>
      </c>
      <c r="C35" s="27">
        <v>15</v>
      </c>
      <c r="D35" s="28">
        <f>B35/C35</f>
        <v>1.8666666666666667</v>
      </c>
      <c r="E35" s="29">
        <v>3.45</v>
      </c>
      <c r="F35" s="30">
        <f>G33/E35/D35*G34*60/100000</f>
        <v>124.84472049689438</v>
      </c>
      <c r="G35" s="3"/>
      <c r="H35" s="3"/>
      <c r="I35" s="33">
        <f>F34/60*100000/G34*D35*E35</f>
        <v>4841.290322580647</v>
      </c>
      <c r="J35" s="33">
        <f>I35-G33</f>
        <v>-1858.7096774193533</v>
      </c>
    </row>
    <row r="36" spans="1:10" ht="12.75">
      <c r="A36" s="21" t="s">
        <v>45</v>
      </c>
      <c r="B36" s="27">
        <v>26</v>
      </c>
      <c r="C36" s="27">
        <v>18</v>
      </c>
      <c r="D36" s="28">
        <f>B36/C36</f>
        <v>1.4444444444444444</v>
      </c>
      <c r="E36" s="29">
        <v>3.45</v>
      </c>
      <c r="F36" s="30">
        <f>G33/E36/D36*G34*60/100000</f>
        <v>161.3377926421404</v>
      </c>
      <c r="G36" s="3"/>
      <c r="H36" s="3"/>
      <c r="I36" s="33">
        <f>F35/60*100000/G34*D36*E36</f>
        <v>5184.523809523808</v>
      </c>
      <c r="J36" s="33">
        <f>I36-G33</f>
        <v>-1515.4761904761917</v>
      </c>
    </row>
    <row r="37" spans="1:21" ht="12.75">
      <c r="A37" s="21" t="s">
        <v>46</v>
      </c>
      <c r="B37" s="27">
        <v>22</v>
      </c>
      <c r="C37" s="27">
        <v>15</v>
      </c>
      <c r="D37" s="28">
        <f>B37/C37</f>
        <v>1.4666666666666666</v>
      </c>
      <c r="E37" s="29">
        <v>2.76</v>
      </c>
      <c r="F37" s="30">
        <f>G33/E37/D37*G34*60/100000</f>
        <v>198.61660079051387</v>
      </c>
      <c r="G37" s="34"/>
      <c r="H37" s="3"/>
      <c r="I37" s="33">
        <f>F36/60*100000/G34*D37*E37</f>
        <v>5442.461538461535</v>
      </c>
      <c r="J37" s="33">
        <f>I37-G33</f>
        <v>-1257.5384615384646</v>
      </c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21" t="s">
        <v>47</v>
      </c>
      <c r="B38" s="27">
        <v>22</v>
      </c>
      <c r="C38" s="27">
        <v>18</v>
      </c>
      <c r="D38" s="28">
        <f>B38/C38</f>
        <v>1.2222222222222223</v>
      </c>
      <c r="E38" s="29">
        <v>2.76</v>
      </c>
      <c r="F38" s="30">
        <f>G33/E38/D38*G34*60/100000</f>
        <v>238.3399209486166</v>
      </c>
      <c r="G38" s="34"/>
      <c r="H38" s="3"/>
      <c r="I38" s="33">
        <f>F37/60*100000/G34*D38*E38</f>
        <v>5583.333333333334</v>
      </c>
      <c r="J38" s="33">
        <f>I38-G33</f>
        <v>-1116.666666666666</v>
      </c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4"/>
      <c r="C39" s="34"/>
      <c r="D39" s="35"/>
      <c r="E39" s="35"/>
      <c r="F39" s="36"/>
      <c r="G39" s="34"/>
      <c r="H39" s="3"/>
      <c r="I39" s="33"/>
      <c r="J39" s="3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>
      <c r="A40" s="17" t="s">
        <v>49</v>
      </c>
      <c r="B40" s="18"/>
      <c r="C40" s="16"/>
      <c r="D40" s="3"/>
      <c r="E40" s="19"/>
      <c r="F40" s="3"/>
      <c r="G40" s="3"/>
      <c r="H40" s="3"/>
      <c r="I40" s="3"/>
      <c r="J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7.5" customHeight="1">
      <c r="A41" s="3"/>
      <c r="B41" s="19"/>
      <c r="C41" s="3"/>
      <c r="D41" s="3"/>
      <c r="E41" s="3"/>
      <c r="F41" s="20"/>
      <c r="G41" s="3"/>
      <c r="H41" s="3"/>
      <c r="I41" s="3"/>
      <c r="J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48.75">
      <c r="A42" s="3"/>
      <c r="B42" s="11" t="s">
        <v>33</v>
      </c>
      <c r="C42" s="11"/>
      <c r="D42" s="21" t="s">
        <v>34</v>
      </c>
      <c r="E42" s="3" t="s">
        <v>35</v>
      </c>
      <c r="F42" s="22" t="s">
        <v>36</v>
      </c>
      <c r="G42" s="23" t="s">
        <v>37</v>
      </c>
      <c r="H42" s="24"/>
      <c r="I42" s="25" t="s">
        <v>38</v>
      </c>
      <c r="J42" s="26" t="s">
        <v>39</v>
      </c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21" t="s">
        <v>40</v>
      </c>
      <c r="B43" s="27">
        <v>29</v>
      </c>
      <c r="C43" s="27">
        <v>9</v>
      </c>
      <c r="D43" s="28">
        <f>B43/C43</f>
        <v>3.2222222222222223</v>
      </c>
      <c r="E43" s="29">
        <v>3.45</v>
      </c>
      <c r="F43" s="30">
        <f>G43/E43/D43*G44*60/100000</f>
        <v>59.99100449775112</v>
      </c>
      <c r="G43" s="31">
        <v>5700</v>
      </c>
      <c r="H43" s="32" t="s">
        <v>41</v>
      </c>
      <c r="I43" s="22"/>
      <c r="J43" s="22"/>
      <c r="L4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21" t="s">
        <v>42</v>
      </c>
      <c r="B44" s="27">
        <v>26</v>
      </c>
      <c r="C44" s="27">
        <v>12</v>
      </c>
      <c r="D44" s="28">
        <f>B44/C44</f>
        <v>2.1666666666666665</v>
      </c>
      <c r="E44" s="29">
        <v>3.45</v>
      </c>
      <c r="F44" s="30">
        <f>G43/E44/D44*G44*60/100000</f>
        <v>89.21739130434783</v>
      </c>
      <c r="G44" s="31">
        <v>195</v>
      </c>
      <c r="H44" s="32" t="s">
        <v>43</v>
      </c>
      <c r="I44" s="33">
        <f>F43/60*100000/G44*D44*E44</f>
        <v>3832.7586206896544</v>
      </c>
      <c r="J44" s="33">
        <f>I44-G43</f>
        <v>-1867.2413793103456</v>
      </c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21" t="s">
        <v>44</v>
      </c>
      <c r="B45" s="27">
        <v>23</v>
      </c>
      <c r="C45" s="27">
        <v>15</v>
      </c>
      <c r="D45" s="28">
        <f>B45/C45</f>
        <v>1.5333333333333334</v>
      </c>
      <c r="E45" s="29">
        <v>3.45</v>
      </c>
      <c r="F45" s="30">
        <f>G43/E45/D45*G44*60/100000</f>
        <v>126.0680529300567</v>
      </c>
      <c r="G45" s="3"/>
      <c r="H45" s="3"/>
      <c r="I45" s="33">
        <f>F44/60*100000/G44*D45*E45</f>
        <v>4033.8461538461543</v>
      </c>
      <c r="J45" s="33">
        <f>I45-G43</f>
        <v>-1666.1538461538457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21" t="s">
        <v>45</v>
      </c>
      <c r="B46" s="27">
        <v>20</v>
      </c>
      <c r="C46" s="27">
        <v>17</v>
      </c>
      <c r="D46" s="28">
        <f>B46/C46</f>
        <v>1.1764705882352942</v>
      </c>
      <c r="E46" s="29">
        <v>3.45</v>
      </c>
      <c r="F46" s="30">
        <f>G43/E46/D46*G44*60/100000</f>
        <v>164.30869565217392</v>
      </c>
      <c r="G46" s="3"/>
      <c r="H46" s="3"/>
      <c r="I46" s="33">
        <f>F45/60*100000/G44*D46*E46</f>
        <v>4373.401534526853</v>
      </c>
      <c r="J46" s="33">
        <f>I46-G43</f>
        <v>-1326.5984654731474</v>
      </c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21" t="s">
        <v>46</v>
      </c>
      <c r="B47" s="27">
        <v>20</v>
      </c>
      <c r="C47" s="27">
        <v>17</v>
      </c>
      <c r="D47" s="28">
        <f>B47/C47</f>
        <v>1.1764705882352942</v>
      </c>
      <c r="E47" s="29">
        <v>2.76</v>
      </c>
      <c r="F47" s="30">
        <f>G43/E47/D47*G44*60/100000</f>
        <v>205.38586956521743</v>
      </c>
      <c r="G47" s="34"/>
      <c r="H47" s="3"/>
      <c r="I47" s="33">
        <f>F46/60*100000/G44*D47*E47</f>
        <v>4560</v>
      </c>
      <c r="J47" s="33">
        <f>I47-G43</f>
        <v>-1140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21" t="s">
        <v>47</v>
      </c>
      <c r="B48" s="27">
        <v>17</v>
      </c>
      <c r="C48" s="27">
        <v>17</v>
      </c>
      <c r="D48" s="28">
        <f>B48/C48</f>
        <v>1</v>
      </c>
      <c r="E48" s="29">
        <v>2.76</v>
      </c>
      <c r="F48" s="30">
        <f>G43/E48/D48*G44*60/100000</f>
        <v>241.63043478260872</v>
      </c>
      <c r="G48" s="34"/>
      <c r="H48" s="3"/>
      <c r="I48" s="33">
        <f>F47/60*100000/G44*D48*E48</f>
        <v>4845.000000000001</v>
      </c>
      <c r="J48" s="33">
        <f>I48-G43</f>
        <v>-854.9999999999991</v>
      </c>
      <c r="L48" s="3"/>
      <c r="M48" s="3"/>
      <c r="N48" s="3"/>
      <c r="O48" s="3"/>
      <c r="P48" s="3"/>
      <c r="Q48" s="3"/>
      <c r="R48" s="3"/>
      <c r="S48" s="3"/>
      <c r="T48" s="3"/>
      <c r="U48" s="3"/>
    </row>
    <row r="49" ht="13.5" customHeight="1"/>
    <row r="50" spans="1:10" ht="15">
      <c r="A50" s="17" t="s">
        <v>50</v>
      </c>
      <c r="B50" s="18"/>
      <c r="C50" s="16"/>
      <c r="D50" s="3"/>
      <c r="E50" s="19"/>
      <c r="F50" s="3"/>
      <c r="G50" s="3"/>
      <c r="H50" s="3"/>
      <c r="I50" s="3"/>
      <c r="J50" s="3"/>
    </row>
    <row r="51" spans="1:10" ht="12.75">
      <c r="A51" s="3"/>
      <c r="B51" s="19"/>
      <c r="C51" s="3"/>
      <c r="D51" s="3"/>
      <c r="E51" s="3"/>
      <c r="F51" s="20"/>
      <c r="G51" s="3"/>
      <c r="H51" s="3"/>
      <c r="I51" s="3"/>
      <c r="J51" s="3"/>
    </row>
    <row r="52" spans="1:10" ht="48.75">
      <c r="A52" s="3"/>
      <c r="B52" s="11" t="s">
        <v>33</v>
      </c>
      <c r="C52" s="11"/>
      <c r="D52" s="21" t="s">
        <v>34</v>
      </c>
      <c r="E52" s="3" t="s">
        <v>35</v>
      </c>
      <c r="F52" s="22" t="s">
        <v>36</v>
      </c>
      <c r="G52" s="23" t="s">
        <v>37</v>
      </c>
      <c r="H52" s="24"/>
      <c r="I52" s="25" t="s">
        <v>38</v>
      </c>
      <c r="J52" s="26" t="s">
        <v>39</v>
      </c>
    </row>
    <row r="53" spans="1:10" ht="12.75">
      <c r="A53" s="21" t="s">
        <v>40</v>
      </c>
      <c r="B53" s="27">
        <v>29</v>
      </c>
      <c r="C53" s="27">
        <v>9</v>
      </c>
      <c r="D53" s="28">
        <f>B53/C53</f>
        <v>3.2222222222222223</v>
      </c>
      <c r="E53" s="29">
        <v>3.238</v>
      </c>
      <c r="F53" s="30">
        <f>G53/E53/D53*G54*60/100000</f>
        <v>85.11000830653235</v>
      </c>
      <c r="G53" s="31">
        <v>8000</v>
      </c>
      <c r="H53" s="32" t="s">
        <v>41</v>
      </c>
      <c r="I53" s="22"/>
      <c r="J53" s="22"/>
    </row>
    <row r="54" spans="1:10" ht="12.75">
      <c r="A54" s="21" t="s">
        <v>42</v>
      </c>
      <c r="B54" s="27">
        <v>26</v>
      </c>
      <c r="C54" s="27">
        <v>12</v>
      </c>
      <c r="D54" s="28">
        <f>B54/C54</f>
        <v>2.1666666666666665</v>
      </c>
      <c r="E54" s="29">
        <v>3.238</v>
      </c>
      <c r="F54" s="30">
        <f>G53/E54/D54*G54*60/100000</f>
        <v>126.57385850715066</v>
      </c>
      <c r="G54" s="31">
        <v>185</v>
      </c>
      <c r="H54" s="32" t="s">
        <v>43</v>
      </c>
      <c r="I54" s="33">
        <f>F53/60*100000/G54*D54*E54</f>
        <v>5379.310344827586</v>
      </c>
      <c r="J54" s="33">
        <f>I54-G53</f>
        <v>-2620.689655172414</v>
      </c>
    </row>
    <row r="55" spans="1:10" ht="12.75">
      <c r="A55" s="21" t="s">
        <v>44</v>
      </c>
      <c r="B55" s="27">
        <v>23</v>
      </c>
      <c r="C55" s="27">
        <v>15</v>
      </c>
      <c r="D55" s="28">
        <f>B55/C55</f>
        <v>1.5333333333333334</v>
      </c>
      <c r="E55" s="29">
        <v>3.238</v>
      </c>
      <c r="F55" s="30">
        <f>G53/E55/D55*G54*60/100000</f>
        <v>178.85436528184331</v>
      </c>
      <c r="G55" s="3"/>
      <c r="H55" s="3"/>
      <c r="I55" s="33">
        <f>F54/60*100000/G54*D55*E55</f>
        <v>5661.538461538461</v>
      </c>
      <c r="J55" s="33">
        <f>I55-G53</f>
        <v>-2338.461538461539</v>
      </c>
    </row>
    <row r="56" spans="1:10" ht="12.75">
      <c r="A56" s="21" t="s">
        <v>45</v>
      </c>
      <c r="B56" s="27">
        <v>20</v>
      </c>
      <c r="C56" s="27">
        <v>17</v>
      </c>
      <c r="D56" s="28">
        <f>B56/C56</f>
        <v>1.1764705882352942</v>
      </c>
      <c r="E56" s="29">
        <v>3.238</v>
      </c>
      <c r="F56" s="30">
        <f>G53/E56/D56*G54*60/100000</f>
        <v>233.10685608400243</v>
      </c>
      <c r="G56" s="3"/>
      <c r="H56" s="3"/>
      <c r="I56" s="33">
        <f>F55/60*100000/G54*D56*E56</f>
        <v>6138.107416879795</v>
      </c>
      <c r="J56" s="33">
        <f>I56-G53</f>
        <v>-1861.892583120205</v>
      </c>
    </row>
    <row r="58" spans="1:2" ht="15">
      <c r="A58" s="37" t="s">
        <v>51</v>
      </c>
      <c r="B58" s="38"/>
    </row>
    <row r="59" ht="12.75">
      <c r="A59" s="39" t="s">
        <v>52</v>
      </c>
    </row>
    <row r="61" spans="1:4" ht="12.75">
      <c r="A61" s="40" t="s">
        <v>45</v>
      </c>
      <c r="B61" s="41">
        <v>20</v>
      </c>
      <c r="C61" s="41">
        <v>18</v>
      </c>
      <c r="D61" s="42">
        <f>B61/C61</f>
        <v>1.1111111111111112</v>
      </c>
    </row>
    <row r="62" spans="2:3" ht="12.75">
      <c r="B62" s="39"/>
      <c r="C62" s="39"/>
    </row>
    <row r="63" spans="1:4" ht="12.75">
      <c r="A63" s="43" t="s">
        <v>44</v>
      </c>
      <c r="B63" s="44">
        <v>23</v>
      </c>
      <c r="C63" s="44">
        <v>16</v>
      </c>
      <c r="D63" s="45">
        <f>B63/C63</f>
        <v>1.4375</v>
      </c>
    </row>
    <row r="64" spans="1:4" ht="12.75">
      <c r="A64" s="43" t="s">
        <v>45</v>
      </c>
      <c r="B64" s="44">
        <v>19</v>
      </c>
      <c r="C64" s="44">
        <v>19</v>
      </c>
      <c r="D64" s="45">
        <f>B64/C64</f>
        <v>1</v>
      </c>
    </row>
    <row r="67" spans="1:10" ht="12.75">
      <c r="A67" s="46" t="s">
        <v>53</v>
      </c>
      <c r="B67" s="46"/>
      <c r="C67" s="46"/>
      <c r="D67" s="46"/>
      <c r="E67" s="3"/>
      <c r="F67" s="20"/>
      <c r="G67" s="3"/>
      <c r="H67" s="3"/>
      <c r="I67" s="3"/>
      <c r="J67" s="3"/>
    </row>
    <row r="68" spans="1:10" ht="48.75">
      <c r="A68" s="3"/>
      <c r="B68" s="11" t="s">
        <v>33</v>
      </c>
      <c r="C68" s="11"/>
      <c r="D68" s="21" t="s">
        <v>34</v>
      </c>
      <c r="E68" s="3" t="s">
        <v>35</v>
      </c>
      <c r="F68" s="22" t="s">
        <v>36</v>
      </c>
      <c r="G68" s="23" t="s">
        <v>37</v>
      </c>
      <c r="H68" s="24"/>
      <c r="I68" s="25" t="s">
        <v>38</v>
      </c>
      <c r="J68" s="26" t="s">
        <v>39</v>
      </c>
    </row>
    <row r="69" spans="1:10" ht="12.75">
      <c r="A69" s="21" t="s">
        <v>40</v>
      </c>
      <c r="B69" s="27">
        <v>29</v>
      </c>
      <c r="C69" s="27">
        <v>9</v>
      </c>
      <c r="D69" s="28">
        <f>B69/C69</f>
        <v>3.2222222222222223</v>
      </c>
      <c r="E69" s="29">
        <v>3.238</v>
      </c>
      <c r="F69" s="30">
        <f>G69/E69/D69*G70*60/100000</f>
        <v>85.11000830653235</v>
      </c>
      <c r="G69" s="31">
        <v>8000</v>
      </c>
      <c r="H69" s="32" t="s">
        <v>41</v>
      </c>
      <c r="I69" s="22"/>
      <c r="J69" s="22"/>
    </row>
    <row r="70" spans="1:10" ht="12.75">
      <c r="A70" s="21" t="s">
        <v>42</v>
      </c>
      <c r="B70" s="27">
        <v>26</v>
      </c>
      <c r="C70" s="27">
        <v>12</v>
      </c>
      <c r="D70" s="28">
        <f>B70/C70</f>
        <v>2.1666666666666665</v>
      </c>
      <c r="E70" s="29">
        <v>3.238</v>
      </c>
      <c r="F70" s="30">
        <f>G69/E70/D70*G70*60/100000</f>
        <v>126.57385850715066</v>
      </c>
      <c r="G70" s="31">
        <v>185</v>
      </c>
      <c r="H70" s="32" t="s">
        <v>43</v>
      </c>
      <c r="I70" s="33">
        <f>F69/60*100000/G70*D70*E70</f>
        <v>5379.310344827586</v>
      </c>
      <c r="J70" s="33">
        <f>I70-G69</f>
        <v>-2620.689655172414</v>
      </c>
    </row>
    <row r="71" spans="1:10" ht="12.75">
      <c r="A71" s="21" t="s">
        <v>44</v>
      </c>
      <c r="B71" s="27">
        <v>23</v>
      </c>
      <c r="C71" s="27">
        <v>15</v>
      </c>
      <c r="D71" s="28">
        <f>B71/C71</f>
        <v>1.5333333333333334</v>
      </c>
      <c r="E71" s="29">
        <v>3.238</v>
      </c>
      <c r="F71" s="30">
        <f>G69/E71/D71*G70*60/100000</f>
        <v>178.85436528184331</v>
      </c>
      <c r="G71" s="3"/>
      <c r="H71" s="3"/>
      <c r="I71" s="33">
        <f>F70/60*100000/G70*D71*E71</f>
        <v>5661.538461538461</v>
      </c>
      <c r="J71" s="33">
        <f>I71-G69</f>
        <v>-2338.461538461539</v>
      </c>
    </row>
    <row r="72" spans="1:10" ht="12.75">
      <c r="A72" s="40" t="s">
        <v>45</v>
      </c>
      <c r="B72" s="41">
        <v>20</v>
      </c>
      <c r="C72" s="41">
        <v>18</v>
      </c>
      <c r="D72" s="42">
        <f>B72/C72</f>
        <v>1.1111111111111112</v>
      </c>
      <c r="E72" s="29">
        <v>3.238</v>
      </c>
      <c r="F72" s="30">
        <f>G69/E72/D72*G70*60/100000</f>
        <v>246.8190240889438</v>
      </c>
      <c r="G72" s="3"/>
      <c r="H72" s="3"/>
      <c r="I72" s="33">
        <f>F71/60*100000/G70*D72*E72</f>
        <v>5797.101449275362</v>
      </c>
      <c r="J72" s="33">
        <f>I72-G69</f>
        <v>-2202.898550724638</v>
      </c>
    </row>
    <row r="74" spans="1:10" ht="48.75">
      <c r="A74" s="3"/>
      <c r="B74" s="11" t="s">
        <v>33</v>
      </c>
      <c r="C74" s="11"/>
      <c r="D74" s="21" t="s">
        <v>34</v>
      </c>
      <c r="E74" s="3" t="s">
        <v>35</v>
      </c>
      <c r="F74" s="22" t="s">
        <v>36</v>
      </c>
      <c r="G74" s="23" t="s">
        <v>37</v>
      </c>
      <c r="H74" s="24"/>
      <c r="I74" s="25" t="s">
        <v>38</v>
      </c>
      <c r="J74" s="26" t="s">
        <v>39</v>
      </c>
    </row>
    <row r="75" spans="1:10" ht="12.75">
      <c r="A75" s="21" t="s">
        <v>40</v>
      </c>
      <c r="B75" s="27">
        <v>29</v>
      </c>
      <c r="C75" s="27">
        <v>9</v>
      </c>
      <c r="D75" s="28">
        <f>B75/C75</f>
        <v>3.2222222222222223</v>
      </c>
      <c r="E75" s="29">
        <v>2.955</v>
      </c>
      <c r="F75" s="30">
        <f>G75/E75/D75*G76*60/100000</f>
        <v>93.26098372133728</v>
      </c>
      <c r="G75" s="31">
        <v>8000</v>
      </c>
      <c r="H75" s="32" t="s">
        <v>41</v>
      </c>
      <c r="I75" s="22"/>
      <c r="J75" s="22"/>
    </row>
    <row r="76" spans="1:10" ht="12.75">
      <c r="A76" s="21" t="s">
        <v>42</v>
      </c>
      <c r="B76" s="27">
        <v>26</v>
      </c>
      <c r="C76" s="27">
        <v>12</v>
      </c>
      <c r="D76" s="28">
        <f>B76/C76</f>
        <v>2.1666666666666665</v>
      </c>
      <c r="E76" s="29">
        <v>2.955</v>
      </c>
      <c r="F76" s="30">
        <f>G75/E76/D76*G76*60/100000</f>
        <v>138.6958219445529</v>
      </c>
      <c r="G76" s="31">
        <v>185</v>
      </c>
      <c r="H76" s="32" t="s">
        <v>43</v>
      </c>
      <c r="I76" s="33">
        <f>F75/60*100000/G76*D76*E76</f>
        <v>5379.310344827585</v>
      </c>
      <c r="J76" s="33">
        <f>I76-G75</f>
        <v>-2620.689655172415</v>
      </c>
    </row>
    <row r="77" spans="1:10" ht="12.75">
      <c r="A77" s="43" t="s">
        <v>44</v>
      </c>
      <c r="B77" s="44">
        <v>23</v>
      </c>
      <c r="C77" s="44">
        <v>16</v>
      </c>
      <c r="D77" s="45">
        <f>B77/C77</f>
        <v>1.4375</v>
      </c>
      <c r="E77" s="29">
        <v>2.955</v>
      </c>
      <c r="F77" s="30">
        <f>G75/E77/D77*G76*60/100000</f>
        <v>209.0487751048333</v>
      </c>
      <c r="G77" s="3"/>
      <c r="H77" s="3"/>
      <c r="I77" s="33">
        <f>F76/60*100000/G76*D77*E77</f>
        <v>5307.692307692308</v>
      </c>
      <c r="J77" s="33">
        <f>I77-G75</f>
        <v>-2692.3076923076924</v>
      </c>
    </row>
    <row r="78" spans="1:10" ht="12.75">
      <c r="A78" s="43" t="s">
        <v>45</v>
      </c>
      <c r="B78" s="44">
        <v>19</v>
      </c>
      <c r="C78" s="44">
        <v>19</v>
      </c>
      <c r="D78" s="45">
        <f>B78/C78</f>
        <v>1</v>
      </c>
      <c r="E78" s="29">
        <v>2.955</v>
      </c>
      <c r="F78" s="30">
        <f>G75/E78/D78*G76*60/100000</f>
        <v>300.50761421319794</v>
      </c>
      <c r="G78" s="3"/>
      <c r="H78" s="3"/>
      <c r="I78" s="33">
        <f>F77/60*100000/G76*D78*E78</f>
        <v>5565.217391304346</v>
      </c>
      <c r="J78" s="33">
        <f>I78-G75</f>
        <v>-2434.782608695654</v>
      </c>
    </row>
  </sheetData>
  <mergeCells count="6">
    <mergeCell ref="B22:C22"/>
    <mergeCell ref="B32:C32"/>
    <mergeCell ref="B42:C42"/>
    <mergeCell ref="B52:C52"/>
    <mergeCell ref="B68:C68"/>
    <mergeCell ref="B74:C74"/>
  </mergeCells>
  <printOptions/>
  <pageMargins left="0.25555555555555554" right="0.3173611111111111" top="0.5881944444444445" bottom="0.3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A55" sqref="A55"/>
    </sheetView>
  </sheetViews>
  <sheetFormatPr defaultColWidth="9.00390625" defaultRowHeight="12.75"/>
  <cols>
    <col min="1" max="1" width="11.75390625" style="3" customWidth="1"/>
    <col min="2" max="2" width="10.125" style="3" customWidth="1"/>
    <col min="3" max="3" width="9.125" style="3" customWidth="1"/>
    <col min="4" max="4" width="9.375" style="3" customWidth="1"/>
    <col min="5" max="5" width="11.125" style="3" customWidth="1"/>
    <col min="6" max="6" width="10.00390625" style="3" customWidth="1"/>
    <col min="7" max="7" width="12.875" style="3" customWidth="1"/>
    <col min="8" max="8" width="13.875" style="3" customWidth="1"/>
    <col min="9" max="9" width="11.125" style="3" customWidth="1"/>
    <col min="10" max="16384" width="9.125" style="3" customWidth="1"/>
  </cols>
  <sheetData>
    <row r="1" ht="15">
      <c r="A1" s="2" t="s">
        <v>54</v>
      </c>
    </row>
    <row r="2" ht="15">
      <c r="A2" s="2"/>
    </row>
    <row r="3" ht="15">
      <c r="A3" s="2" t="s">
        <v>30</v>
      </c>
    </row>
    <row r="4" ht="15">
      <c r="A4" s="2"/>
    </row>
    <row r="5" ht="15">
      <c r="A5" s="4" t="s">
        <v>55</v>
      </c>
    </row>
    <row r="6" spans="1:256" ht="12.75">
      <c r="A6"/>
      <c r="B6"/>
      <c r="C6"/>
      <c r="D6"/>
      <c r="E6" s="22"/>
      <c r="F6"/>
      <c r="G6" s="1"/>
      <c r="H6" s="1"/>
      <c r="I6" s="1"/>
      <c r="J6" s="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0" t="s">
        <v>7</v>
      </c>
      <c r="B7" s="47" t="s">
        <v>56</v>
      </c>
      <c r="C7" s="47" t="s">
        <v>14</v>
      </c>
      <c r="D7" s="48" t="s">
        <v>25</v>
      </c>
      <c r="E7" s="48" t="s">
        <v>27</v>
      </c>
      <c r="F7" s="48" t="s">
        <v>57</v>
      </c>
      <c r="G7" s="47" t="s">
        <v>26</v>
      </c>
      <c r="H7" s="47" t="s">
        <v>12</v>
      </c>
      <c r="I7" s="47" t="s">
        <v>23</v>
      </c>
      <c r="J7" s="47" t="s">
        <v>15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0" t="s">
        <v>16</v>
      </c>
      <c r="B8" s="29">
        <f>B10/B11</f>
        <v>4.2</v>
      </c>
      <c r="C8" s="29">
        <f>C10/C11</f>
        <v>3.875</v>
      </c>
      <c r="D8" s="29">
        <f>D10/D11</f>
        <v>3.6315789473684212</v>
      </c>
      <c r="E8" s="29">
        <f>E10/E11</f>
        <v>3.3333333333333335</v>
      </c>
      <c r="F8" s="29">
        <f>F10/F11</f>
        <v>3.238095238095238</v>
      </c>
      <c r="G8" s="29">
        <f>G10/G11</f>
        <v>3.590909090909091</v>
      </c>
      <c r="H8" s="29">
        <f>H10/H11</f>
        <v>4.176470588235294</v>
      </c>
      <c r="I8" s="29">
        <f>I10/I11</f>
        <v>3.6842105263157894</v>
      </c>
      <c r="J8" s="29">
        <f>J10/J11</f>
        <v>3.789473684210526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0" t="s">
        <v>17</v>
      </c>
      <c r="B9" s="29">
        <f>B10/B12</f>
        <v>3.3157894736842106</v>
      </c>
      <c r="C9" s="29">
        <f>C10/C12</f>
        <v>3.1</v>
      </c>
      <c r="D9" s="29">
        <f>D10/D12</f>
        <v>2.76</v>
      </c>
      <c r="E9" s="29">
        <f>E10/E12</f>
        <v>2.727272727272727</v>
      </c>
      <c r="F9" s="29">
        <f>F10/F12</f>
        <v>2.6153846153846154</v>
      </c>
      <c r="G9" s="29">
        <f>G10/G12</f>
        <v>2.925925925925926</v>
      </c>
      <c r="H9" s="29">
        <f>H10/H12</f>
        <v>3.380952380952381</v>
      </c>
      <c r="I9" s="29">
        <f>I10/I12</f>
        <v>3.0434782608695654</v>
      </c>
      <c r="J9" s="29">
        <f>J10/J12</f>
        <v>3.4285714285714284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0" t="s">
        <v>18</v>
      </c>
      <c r="B10" s="11">
        <v>63</v>
      </c>
      <c r="C10" s="11">
        <v>62</v>
      </c>
      <c r="D10" s="11">
        <v>69</v>
      </c>
      <c r="E10" s="11">
        <v>60</v>
      </c>
      <c r="F10" s="11">
        <v>68</v>
      </c>
      <c r="G10" s="11">
        <v>79</v>
      </c>
      <c r="H10" s="11">
        <v>71</v>
      </c>
      <c r="I10" s="11">
        <v>70</v>
      </c>
      <c r="J10" s="11">
        <v>72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0" t="s">
        <v>19</v>
      </c>
      <c r="B11" s="11">
        <v>15</v>
      </c>
      <c r="C11" s="11">
        <v>16</v>
      </c>
      <c r="D11" s="11">
        <v>19</v>
      </c>
      <c r="E11" s="11">
        <v>18</v>
      </c>
      <c r="F11" s="11">
        <v>21</v>
      </c>
      <c r="G11" s="11">
        <v>22</v>
      </c>
      <c r="H11" s="11">
        <v>17</v>
      </c>
      <c r="I11" s="11">
        <v>19</v>
      </c>
      <c r="J11" s="11">
        <v>19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0" t="s">
        <v>20</v>
      </c>
      <c r="B12" s="11">
        <v>19</v>
      </c>
      <c r="C12" s="11">
        <v>20</v>
      </c>
      <c r="D12" s="11">
        <v>25</v>
      </c>
      <c r="E12" s="11">
        <v>22</v>
      </c>
      <c r="F12" s="11">
        <v>26</v>
      </c>
      <c r="G12" s="11">
        <v>27</v>
      </c>
      <c r="H12" s="11">
        <v>21</v>
      </c>
      <c r="I12" s="11">
        <v>23</v>
      </c>
      <c r="J12" s="11">
        <v>21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5" spans="2:6" ht="12.75">
      <c r="B15" s="19"/>
      <c r="F15" s="20" t="s">
        <v>32</v>
      </c>
    </row>
    <row r="16" spans="1:10" ht="24.75">
      <c r="A16" s="19" t="s">
        <v>56</v>
      </c>
      <c r="B16" s="11" t="s">
        <v>33</v>
      </c>
      <c r="C16" s="11"/>
      <c r="D16" s="21" t="s">
        <v>34</v>
      </c>
      <c r="E16" s="3" t="s">
        <v>35</v>
      </c>
      <c r="F16" s="22" t="s">
        <v>36</v>
      </c>
      <c r="G16" s="23" t="s">
        <v>37</v>
      </c>
      <c r="H16" s="24"/>
      <c r="I16" s="25" t="s">
        <v>38</v>
      </c>
      <c r="J16" s="26" t="s">
        <v>39</v>
      </c>
    </row>
    <row r="17" spans="1:10" ht="12.75">
      <c r="A17" s="21" t="s">
        <v>40</v>
      </c>
      <c r="B17" s="49">
        <v>34</v>
      </c>
      <c r="C17" s="49">
        <v>10</v>
      </c>
      <c r="D17" s="29">
        <f>B17/C17</f>
        <v>3.4</v>
      </c>
      <c r="E17" s="22">
        <v>4.2</v>
      </c>
      <c r="F17" s="30">
        <f>G17/E17/D17*G18*60/100000</f>
        <v>62.394957983193265</v>
      </c>
      <c r="G17" s="31">
        <v>7500</v>
      </c>
      <c r="H17" s="32" t="s">
        <v>41</v>
      </c>
      <c r="I17" s="22"/>
      <c r="J17" s="22"/>
    </row>
    <row r="18" spans="1:10" ht="12.75">
      <c r="A18" s="21" t="s">
        <v>42</v>
      </c>
      <c r="B18" s="49">
        <v>31</v>
      </c>
      <c r="C18" s="49">
        <v>12</v>
      </c>
      <c r="D18" s="29">
        <f>B18/C18</f>
        <v>2.5833333333333335</v>
      </c>
      <c r="E18" s="22">
        <v>4.2</v>
      </c>
      <c r="F18" s="30">
        <f>G17/E18/D18*G18*60/100000</f>
        <v>82.11981566820276</v>
      </c>
      <c r="G18" s="31">
        <v>198</v>
      </c>
      <c r="H18" s="32" t="s">
        <v>43</v>
      </c>
      <c r="I18" s="33">
        <f>F17/60*100000/G18*D18*E18</f>
        <v>5698.529411764706</v>
      </c>
      <c r="J18" s="33">
        <f>I18-G17</f>
        <v>-1801.4705882352937</v>
      </c>
    </row>
    <row r="19" spans="1:10" ht="12.75">
      <c r="A19" s="21" t="s">
        <v>44</v>
      </c>
      <c r="B19" s="49">
        <v>29</v>
      </c>
      <c r="C19" s="49">
        <v>14</v>
      </c>
      <c r="D19" s="29">
        <f>B19/C19</f>
        <v>2.0714285714285716</v>
      </c>
      <c r="E19" s="22">
        <v>4.2</v>
      </c>
      <c r="F19" s="30">
        <f>G17/E19/D19*G18*60/100000</f>
        <v>102.41379310344824</v>
      </c>
      <c r="I19" s="33">
        <f>F18/60*100000/G18*D19*E19</f>
        <v>6013.824884792627</v>
      </c>
      <c r="J19" s="33">
        <f>I19-G17</f>
        <v>-1486.175115207373</v>
      </c>
    </row>
    <row r="20" spans="1:10" ht="12.75">
      <c r="A20" s="21" t="s">
        <v>45</v>
      </c>
      <c r="B20" s="49">
        <v>24</v>
      </c>
      <c r="C20" s="49">
        <v>14</v>
      </c>
      <c r="D20" s="29">
        <f>B20/C20</f>
        <v>1.7142857142857142</v>
      </c>
      <c r="E20" s="22">
        <v>4.2</v>
      </c>
      <c r="F20" s="30">
        <f>G17/E20/D20*G18*60/100000</f>
        <v>123.75000000000001</v>
      </c>
      <c r="I20" s="33">
        <f>F19/60*100000/G18*D20*E20</f>
        <v>6206.896551724136</v>
      </c>
      <c r="J20" s="33">
        <f>I20-G17</f>
        <v>-1293.1034482758641</v>
      </c>
    </row>
    <row r="21" spans="1:10" ht="12.75">
      <c r="A21" s="21" t="s">
        <v>46</v>
      </c>
      <c r="B21" s="49">
        <v>23</v>
      </c>
      <c r="C21" s="49">
        <v>12</v>
      </c>
      <c r="D21" s="29">
        <f>B21/C21</f>
        <v>1.9166666666666667</v>
      </c>
      <c r="E21" s="22">
        <v>3.316</v>
      </c>
      <c r="F21" s="30">
        <f>G17/E21/D21*G18*60/100000</f>
        <v>140.18985682068498</v>
      </c>
      <c r="G21" s="34"/>
      <c r="I21" s="33">
        <f>F20/60*100000/G18*D21*E21</f>
        <v>6620.486111111113</v>
      </c>
      <c r="J21" s="33">
        <f>I21-G17</f>
        <v>-879.5138888888869</v>
      </c>
    </row>
    <row r="22" spans="1:10" ht="12.75">
      <c r="A22" s="21" t="s">
        <v>47</v>
      </c>
      <c r="B22" s="49">
        <v>23</v>
      </c>
      <c r="C22" s="49">
        <v>14</v>
      </c>
      <c r="D22" s="29">
        <f>B22/C22</f>
        <v>1.6428571428571428</v>
      </c>
      <c r="E22" s="22">
        <v>3.316</v>
      </c>
      <c r="F22" s="30">
        <f>G17/E22/D22*G18*60/100000</f>
        <v>163.5548329574658</v>
      </c>
      <c r="G22" s="34"/>
      <c r="I22" s="33">
        <f>F21/60*100000/G18*D22*E22</f>
        <v>6428.571428571429</v>
      </c>
      <c r="J22" s="33">
        <f>I22-G17</f>
        <v>-1071.4285714285706</v>
      </c>
    </row>
    <row r="23" spans="2:6" ht="12.75">
      <c r="B23" s="34"/>
      <c r="C23" s="34"/>
      <c r="D23" s="35"/>
      <c r="F23" s="36"/>
    </row>
    <row r="24" spans="2:6" ht="12.75">
      <c r="B24" s="19"/>
      <c r="F24" s="20" t="s">
        <v>32</v>
      </c>
    </row>
    <row r="25" spans="1:10" ht="24.75">
      <c r="A25" s="19" t="s">
        <v>14</v>
      </c>
      <c r="B25" s="11" t="s">
        <v>33</v>
      </c>
      <c r="C25" s="11"/>
      <c r="D25" s="21" t="s">
        <v>34</v>
      </c>
      <c r="E25" s="3" t="s">
        <v>35</v>
      </c>
      <c r="F25" s="22" t="s">
        <v>36</v>
      </c>
      <c r="G25" s="23" t="s">
        <v>37</v>
      </c>
      <c r="H25" s="24"/>
      <c r="I25" s="25" t="s">
        <v>38</v>
      </c>
      <c r="J25" s="26" t="s">
        <v>39</v>
      </c>
    </row>
    <row r="26" spans="1:10" ht="12.75">
      <c r="A26" s="21" t="s">
        <v>40</v>
      </c>
      <c r="B26" s="49">
        <v>34</v>
      </c>
      <c r="C26" s="49">
        <v>10</v>
      </c>
      <c r="D26" s="29">
        <f>B26/C26</f>
        <v>3.4</v>
      </c>
      <c r="E26" s="22">
        <v>3.875</v>
      </c>
      <c r="F26" s="30">
        <f>G26/E26/D26*G27*60/100000</f>
        <v>58.61100569259963</v>
      </c>
      <c r="G26" s="31">
        <v>6500</v>
      </c>
      <c r="H26" s="32" t="s">
        <v>41</v>
      </c>
      <c r="I26" s="22"/>
      <c r="J26" s="22"/>
    </row>
    <row r="27" spans="1:10" ht="12.75">
      <c r="A27" s="21" t="s">
        <v>42</v>
      </c>
      <c r="B27" s="49">
        <v>31</v>
      </c>
      <c r="C27" s="49">
        <v>12</v>
      </c>
      <c r="D27" s="29">
        <f>B27/C27</f>
        <v>2.5833333333333335</v>
      </c>
      <c r="E27" s="22">
        <v>3.875</v>
      </c>
      <c r="F27" s="30">
        <f>G26/E27/D27*G27*60/100000</f>
        <v>77.13964620187305</v>
      </c>
      <c r="G27" s="31">
        <v>198</v>
      </c>
      <c r="H27" s="32" t="s">
        <v>43</v>
      </c>
      <c r="I27" s="33">
        <f>F26/60*100000/G27*D27*E27</f>
        <v>4938.7254901960805</v>
      </c>
      <c r="J27" s="33">
        <f>I27-G26</f>
        <v>-1561.2745098039195</v>
      </c>
    </row>
    <row r="28" spans="1:10" ht="12.75">
      <c r="A28" s="21" t="s">
        <v>44</v>
      </c>
      <c r="B28" s="49">
        <v>29</v>
      </c>
      <c r="C28" s="49">
        <v>14</v>
      </c>
      <c r="D28" s="29">
        <f>B28/C28</f>
        <v>2.0714285714285716</v>
      </c>
      <c r="E28" s="22">
        <v>3.875</v>
      </c>
      <c r="F28" s="30">
        <f>G26/E28/D28*G27*60/100000</f>
        <v>96.20289210233591</v>
      </c>
      <c r="I28" s="33">
        <f>F27/60*100000/G27*D28*E28</f>
        <v>5211.981566820277</v>
      </c>
      <c r="J28" s="33">
        <f>I28-G26</f>
        <v>-1288.0184331797227</v>
      </c>
    </row>
    <row r="29" spans="1:10" ht="12.75">
      <c r="A29" s="21" t="s">
        <v>45</v>
      </c>
      <c r="B29" s="49">
        <v>24</v>
      </c>
      <c r="C29" s="49">
        <v>14</v>
      </c>
      <c r="D29" s="29">
        <f>B29/C29</f>
        <v>1.7142857142857142</v>
      </c>
      <c r="E29" s="22">
        <v>3.875</v>
      </c>
      <c r="F29" s="30">
        <f>G26/E29/D29*G27*60/100000</f>
        <v>116.2451612903226</v>
      </c>
      <c r="I29" s="33">
        <f>F28/60*100000/G27*D29*E29</f>
        <v>5379.310344827585</v>
      </c>
      <c r="J29" s="33">
        <f>I29-G26</f>
        <v>-1120.6896551724149</v>
      </c>
    </row>
    <row r="30" spans="1:10" ht="12.75">
      <c r="A30" s="21" t="s">
        <v>46</v>
      </c>
      <c r="B30" s="49">
        <v>23</v>
      </c>
      <c r="C30" s="49">
        <v>12</v>
      </c>
      <c r="D30" s="29">
        <f>B30/C30</f>
        <v>1.9166666666666667</v>
      </c>
      <c r="E30" s="22">
        <v>3.1</v>
      </c>
      <c r="F30" s="30">
        <f>G26/E30/D30*G27*60/100000</f>
        <v>129.96353436185132</v>
      </c>
      <c r="G30" s="34"/>
      <c r="I30" s="33">
        <f>F29/60*100000/G27*D30*E30</f>
        <v>5813.88888888889</v>
      </c>
      <c r="J30" s="33">
        <f>I30-G26</f>
        <v>-686.1111111111104</v>
      </c>
    </row>
    <row r="31" spans="1:10" ht="12.75">
      <c r="A31" s="21" t="s">
        <v>47</v>
      </c>
      <c r="B31" s="49">
        <v>23</v>
      </c>
      <c r="C31" s="49">
        <v>14</v>
      </c>
      <c r="D31" s="29">
        <f>B31/C31</f>
        <v>1.6428571428571428</v>
      </c>
      <c r="E31" s="22">
        <v>3.1</v>
      </c>
      <c r="F31" s="30">
        <f>G26/E31/D31*G27*60/100000</f>
        <v>151.6241234221599</v>
      </c>
      <c r="G31" s="34"/>
      <c r="I31" s="33">
        <f>F30/60*100000/G27*D31*E31</f>
        <v>5571.42857142857</v>
      </c>
      <c r="J31" s="33">
        <f>I31-G26</f>
        <v>-928.5714285714303</v>
      </c>
    </row>
    <row r="32" spans="2:6" ht="12.75">
      <c r="B32" s="34"/>
      <c r="C32" s="34"/>
      <c r="D32" s="35"/>
      <c r="F32" s="36"/>
    </row>
    <row r="33" spans="2:11" ht="12.75">
      <c r="B33" s="19"/>
      <c r="K33" s="50"/>
    </row>
    <row r="34" spans="2:6" ht="12.75">
      <c r="B34" s="19"/>
      <c r="F34" s="20" t="s">
        <v>32</v>
      </c>
    </row>
    <row r="35" spans="1:10" ht="24.75">
      <c r="A35" s="19" t="s">
        <v>25</v>
      </c>
      <c r="B35" s="11" t="s">
        <v>33</v>
      </c>
      <c r="C35" s="11"/>
      <c r="D35" s="21" t="s">
        <v>34</v>
      </c>
      <c r="E35" s="3" t="s">
        <v>35</v>
      </c>
      <c r="F35" s="22" t="s">
        <v>36</v>
      </c>
      <c r="G35" s="23" t="s">
        <v>37</v>
      </c>
      <c r="H35" s="24"/>
      <c r="I35" s="25" t="s">
        <v>38</v>
      </c>
      <c r="J35" s="26" t="s">
        <v>39</v>
      </c>
    </row>
    <row r="36" spans="1:10" ht="12.75">
      <c r="A36" s="21" t="s">
        <v>40</v>
      </c>
      <c r="B36" s="49">
        <v>34</v>
      </c>
      <c r="C36" s="49">
        <v>10</v>
      </c>
      <c r="D36" s="29">
        <f>B36/C36</f>
        <v>3.4</v>
      </c>
      <c r="E36" s="35">
        <v>3.6315789473684212</v>
      </c>
      <c r="F36" s="30">
        <f>G36/E36/D36*G37*60/100000</f>
        <v>62.53964194373402</v>
      </c>
      <c r="G36" s="31">
        <v>6500</v>
      </c>
      <c r="H36" s="32" t="s">
        <v>41</v>
      </c>
      <c r="I36" s="22"/>
      <c r="J36" s="22"/>
    </row>
    <row r="37" spans="1:10" ht="12.75">
      <c r="A37" s="21" t="s">
        <v>42</v>
      </c>
      <c r="B37" s="49">
        <v>31</v>
      </c>
      <c r="C37" s="49">
        <v>12</v>
      </c>
      <c r="D37" s="29">
        <f>B37/C37</f>
        <v>2.5833333333333335</v>
      </c>
      <c r="E37" s="35">
        <v>3.6315789473684212</v>
      </c>
      <c r="F37" s="30">
        <f>G36/E37/D37*G37*60/100000</f>
        <v>82.3102384291725</v>
      </c>
      <c r="G37" s="31">
        <v>198</v>
      </c>
      <c r="H37" s="32" t="s">
        <v>43</v>
      </c>
      <c r="I37" s="33">
        <f>F36/60*100000/G37*D37*E37</f>
        <v>4938.725490196079</v>
      </c>
      <c r="J37" s="33">
        <f>I37-G36</f>
        <v>-1561.2745098039213</v>
      </c>
    </row>
    <row r="38" spans="1:10" ht="12.75">
      <c r="A38" s="21" t="s">
        <v>44</v>
      </c>
      <c r="B38" s="49">
        <v>29</v>
      </c>
      <c r="C38" s="49">
        <v>14</v>
      </c>
      <c r="D38" s="29">
        <f>B38/C38</f>
        <v>2.0714285714285716</v>
      </c>
      <c r="E38" s="35">
        <v>3.6315789473684212</v>
      </c>
      <c r="F38" s="30">
        <f>G36/E38/D38*G37*60/100000</f>
        <v>102.65127436281855</v>
      </c>
      <c r="I38" s="33">
        <f>F37/60*100000/G37*D38*E38</f>
        <v>5211.981566820276</v>
      </c>
      <c r="J38" s="33">
        <f>I38-G36</f>
        <v>-1288.0184331797236</v>
      </c>
    </row>
    <row r="39" spans="1:10" ht="12.75">
      <c r="A39" s="21" t="s">
        <v>45</v>
      </c>
      <c r="B39" s="49">
        <v>24</v>
      </c>
      <c r="C39" s="49">
        <v>14</v>
      </c>
      <c r="D39" s="29">
        <f>B39/C39</f>
        <v>1.7142857142857142</v>
      </c>
      <c r="E39" s="35">
        <v>3.6315789473684212</v>
      </c>
      <c r="F39" s="30">
        <f>G36/E39/D39*G37*60/100000</f>
        <v>124.03695652173914</v>
      </c>
      <c r="I39" s="33">
        <f>F38/60*100000/G37*D39*E39</f>
        <v>5379.310344827583</v>
      </c>
      <c r="J39" s="33">
        <f>I39-G36</f>
        <v>-1120.6896551724167</v>
      </c>
    </row>
    <row r="40" spans="1:10" ht="12.75">
      <c r="A40" s="21" t="s">
        <v>46</v>
      </c>
      <c r="B40" s="49">
        <v>23</v>
      </c>
      <c r="C40" s="49">
        <v>12</v>
      </c>
      <c r="D40" s="29">
        <f>B40/C40</f>
        <v>1.9166666666666667</v>
      </c>
      <c r="E40" s="35">
        <v>2.76</v>
      </c>
      <c r="F40" s="30">
        <f>G36/E40/D40*G37*60/100000</f>
        <v>145.9735349716446</v>
      </c>
      <c r="G40" s="34"/>
      <c r="I40" s="33">
        <f>F39/60*100000/G37*D40*E40</f>
        <v>5523.194444444444</v>
      </c>
      <c r="J40" s="33">
        <f>I40-G36</f>
        <v>-976.8055555555557</v>
      </c>
    </row>
    <row r="41" spans="1:10" ht="12.75">
      <c r="A41" s="21" t="s">
        <v>47</v>
      </c>
      <c r="B41" s="49">
        <v>23</v>
      </c>
      <c r="C41" s="49">
        <v>14</v>
      </c>
      <c r="D41" s="29">
        <f>B41/C41</f>
        <v>1.6428571428571428</v>
      </c>
      <c r="E41" s="35">
        <v>2.76</v>
      </c>
      <c r="F41" s="30">
        <f>G36/E41/D41*G37*60/100000</f>
        <v>170.30245746691875</v>
      </c>
      <c r="G41" s="34"/>
      <c r="I41" s="33">
        <f>F40/60*100000/G37*D41*E41</f>
        <v>5571.42857142857</v>
      </c>
      <c r="J41" s="33">
        <f>I41-G36</f>
        <v>-928.5714285714303</v>
      </c>
    </row>
    <row r="43" spans="2:6" ht="12.75">
      <c r="B43" s="19"/>
      <c r="F43" s="20" t="s">
        <v>32</v>
      </c>
    </row>
    <row r="44" spans="1:10" ht="24.75">
      <c r="A44" s="19" t="s">
        <v>27</v>
      </c>
      <c r="B44" s="11" t="s">
        <v>33</v>
      </c>
      <c r="C44" s="11"/>
      <c r="D44" s="21" t="s">
        <v>34</v>
      </c>
      <c r="E44" s="3" t="s">
        <v>35</v>
      </c>
      <c r="F44" s="22" t="s">
        <v>36</v>
      </c>
      <c r="G44" s="23" t="s">
        <v>37</v>
      </c>
      <c r="H44" s="24"/>
      <c r="I44" s="25" t="s">
        <v>38</v>
      </c>
      <c r="J44" s="26" t="s">
        <v>39</v>
      </c>
    </row>
    <row r="45" spans="1:10" ht="12.75">
      <c r="A45" s="21" t="s">
        <v>40</v>
      </c>
      <c r="B45" s="49">
        <v>34</v>
      </c>
      <c r="C45" s="49">
        <v>10</v>
      </c>
      <c r="D45" s="29">
        <f>B45/C45</f>
        <v>3.4</v>
      </c>
      <c r="E45" s="22">
        <v>3.333</v>
      </c>
      <c r="F45" s="30">
        <f>G45/E45/D45*G46*60/100000</f>
        <v>68.1421083284799</v>
      </c>
      <c r="G45" s="31">
        <v>6500</v>
      </c>
      <c r="H45" s="32" t="s">
        <v>41</v>
      </c>
      <c r="I45" s="22"/>
      <c r="J45" s="22"/>
    </row>
    <row r="46" spans="1:10" ht="12.75">
      <c r="A46" s="21" t="s">
        <v>42</v>
      </c>
      <c r="B46" s="49">
        <v>31</v>
      </c>
      <c r="C46" s="49">
        <v>12</v>
      </c>
      <c r="D46" s="29">
        <f>B46/C46</f>
        <v>2.5833333333333335</v>
      </c>
      <c r="E46" s="22">
        <v>3.333</v>
      </c>
      <c r="F46" s="30">
        <f>G45/E46/D46*G46*60/100000</f>
        <v>89.68380709038645</v>
      </c>
      <c r="G46" s="31">
        <v>198</v>
      </c>
      <c r="H46" s="32" t="s">
        <v>43</v>
      </c>
      <c r="I46" s="33">
        <f>F45/60*100000/G46*D46*E46</f>
        <v>4938.725490196079</v>
      </c>
      <c r="J46" s="33">
        <f>I46-G45</f>
        <v>-1561.2745098039213</v>
      </c>
    </row>
    <row r="47" spans="1:10" ht="12.75">
      <c r="A47" s="21" t="s">
        <v>44</v>
      </c>
      <c r="B47" s="49">
        <v>29</v>
      </c>
      <c r="C47" s="49">
        <v>14</v>
      </c>
      <c r="D47" s="29">
        <f>B47/C47</f>
        <v>2.0714285714285716</v>
      </c>
      <c r="E47" s="22">
        <v>3.333</v>
      </c>
      <c r="F47" s="30">
        <f>G45/E47/D47*G46*60/100000</f>
        <v>111.84704677364287</v>
      </c>
      <c r="I47" s="33">
        <f>F46/60*100000/G46*D47*E47</f>
        <v>5211.981566820277</v>
      </c>
      <c r="J47" s="33">
        <f>I47-G45</f>
        <v>-1288.0184331797227</v>
      </c>
    </row>
    <row r="48" spans="1:10" ht="12.75">
      <c r="A48" s="21" t="s">
        <v>45</v>
      </c>
      <c r="B48" s="49">
        <v>24</v>
      </c>
      <c r="C48" s="49">
        <v>14</v>
      </c>
      <c r="D48" s="29">
        <f>B48/C48</f>
        <v>1.7142857142857142</v>
      </c>
      <c r="E48" s="22">
        <v>3.333</v>
      </c>
      <c r="F48" s="30">
        <f>G45/E48/D48*G46*60/100000</f>
        <v>135.14851485148515</v>
      </c>
      <c r="I48" s="33">
        <f>F47/60*100000/G46*D48*E48</f>
        <v>5379.310344827586</v>
      </c>
      <c r="J48" s="33">
        <f>I48-G45</f>
        <v>-1120.689655172414</v>
      </c>
    </row>
    <row r="49" spans="1:10" ht="12.75">
      <c r="A49" s="21" t="s">
        <v>46</v>
      </c>
      <c r="B49" s="49">
        <v>23</v>
      </c>
      <c r="C49" s="49">
        <v>12</v>
      </c>
      <c r="D49" s="29">
        <f>B49/C49</f>
        <v>1.9166666666666667</v>
      </c>
      <c r="E49" s="22">
        <v>2.727</v>
      </c>
      <c r="F49" s="30">
        <f>G45/E49/D49*G46*60/100000</f>
        <v>147.7399913904434</v>
      </c>
      <c r="G49" s="34"/>
      <c r="I49" s="33">
        <f>F48/60*100000/G46*D49*E49</f>
        <v>5946.022727272726</v>
      </c>
      <c r="J49" s="33">
        <f>I49-G45</f>
        <v>-553.9772727272739</v>
      </c>
    </row>
    <row r="50" spans="1:10" ht="12.75">
      <c r="A50" s="21" t="s">
        <v>47</v>
      </c>
      <c r="B50" s="49">
        <v>23</v>
      </c>
      <c r="C50" s="49">
        <v>14</v>
      </c>
      <c r="D50" s="29">
        <f>B50/C50</f>
        <v>1.6428571428571428</v>
      </c>
      <c r="E50" s="22">
        <v>2.727</v>
      </c>
      <c r="F50" s="30">
        <f>G45/E50/D50*G46*60/100000</f>
        <v>172.36332328885064</v>
      </c>
      <c r="G50" s="34"/>
      <c r="I50" s="33">
        <f>F49/60*100000/G46*D50*E50</f>
        <v>5571.428571428572</v>
      </c>
      <c r="J50" s="33">
        <f>I50-G45</f>
        <v>-928.5714285714284</v>
      </c>
    </row>
    <row r="53" spans="2:6" ht="12.75">
      <c r="B53" s="19"/>
      <c r="F53" s="20" t="s">
        <v>32</v>
      </c>
    </row>
    <row r="54" spans="1:10" ht="24.75">
      <c r="A54" s="19" t="s">
        <v>57</v>
      </c>
      <c r="B54" s="11" t="s">
        <v>33</v>
      </c>
      <c r="C54" s="11"/>
      <c r="D54" s="21" t="s">
        <v>34</v>
      </c>
      <c r="E54" s="3" t="s">
        <v>35</v>
      </c>
      <c r="F54" s="22" t="s">
        <v>36</v>
      </c>
      <c r="G54" s="23" t="s">
        <v>37</v>
      </c>
      <c r="H54" s="24"/>
      <c r="I54" s="25" t="s">
        <v>38</v>
      </c>
      <c r="J54" s="26" t="s">
        <v>39</v>
      </c>
    </row>
    <row r="55" spans="1:10" ht="12.75">
      <c r="A55" s="21" t="s">
        <v>40</v>
      </c>
      <c r="B55" s="49">
        <v>34</v>
      </c>
      <c r="C55" s="49">
        <v>10</v>
      </c>
      <c r="D55" s="29">
        <f>B55/C55</f>
        <v>3.4</v>
      </c>
      <c r="E55" s="22">
        <v>3.238</v>
      </c>
      <c r="F55" s="30">
        <f>G55/E55/D55*G56*60/100000</f>
        <v>70.14133633688188</v>
      </c>
      <c r="G55" s="31">
        <v>6500</v>
      </c>
      <c r="H55" s="32" t="s">
        <v>41</v>
      </c>
      <c r="I55" s="22"/>
      <c r="J55" s="22"/>
    </row>
    <row r="56" spans="1:10" ht="12.75">
      <c r="A56" s="21" t="s">
        <v>42</v>
      </c>
      <c r="B56" s="49">
        <v>31</v>
      </c>
      <c r="C56" s="49">
        <v>12</v>
      </c>
      <c r="D56" s="29">
        <f>B56/C56</f>
        <v>2.5833333333333335</v>
      </c>
      <c r="E56" s="22">
        <v>3.238</v>
      </c>
      <c r="F56" s="30">
        <f>G55/E56/D56*G56*60/100000</f>
        <v>92.31504911434777</v>
      </c>
      <c r="G56" s="31">
        <v>198</v>
      </c>
      <c r="H56" s="32" t="s">
        <v>43</v>
      </c>
      <c r="I56" s="33">
        <f>F55/60*100000/G56*D56*E56</f>
        <v>4938.725490196078</v>
      </c>
      <c r="J56" s="33">
        <f>I56-G55</f>
        <v>-1561.2745098039222</v>
      </c>
    </row>
    <row r="57" spans="1:10" ht="12.75">
      <c r="A57" s="21" t="s">
        <v>44</v>
      </c>
      <c r="B57" s="49">
        <v>29</v>
      </c>
      <c r="C57" s="49">
        <v>14</v>
      </c>
      <c r="D57" s="29">
        <f>B57/C57</f>
        <v>2.0714285714285716</v>
      </c>
      <c r="E57" s="22">
        <v>3.238</v>
      </c>
      <c r="F57" s="30">
        <f>G55/E57/D57*G56*60/100000</f>
        <v>115.12853826329575</v>
      </c>
      <c r="I57" s="33">
        <f>F56/60*100000/G56*D57*E57</f>
        <v>5211.981566820276</v>
      </c>
      <c r="J57" s="33">
        <f>I57-G55</f>
        <v>-1288.0184331797236</v>
      </c>
    </row>
    <row r="58" spans="1:10" ht="12.75">
      <c r="A58" s="21" t="s">
        <v>45</v>
      </c>
      <c r="B58" s="49">
        <v>24</v>
      </c>
      <c r="C58" s="49">
        <v>14</v>
      </c>
      <c r="D58" s="29">
        <f>B58/C58</f>
        <v>1.7142857142857142</v>
      </c>
      <c r="E58" s="22">
        <v>3.238</v>
      </c>
      <c r="F58" s="30">
        <f>G55/E58/D58*G56*60/100000</f>
        <v>139.1136504014824</v>
      </c>
      <c r="I58" s="33">
        <f>F57/60*100000/G56*D58*E58</f>
        <v>5379.310344827584</v>
      </c>
      <c r="J58" s="33">
        <f>I58-G55</f>
        <v>-1120.6896551724158</v>
      </c>
    </row>
    <row r="59" spans="1:10" ht="12.75">
      <c r="A59" s="21" t="s">
        <v>46</v>
      </c>
      <c r="B59" s="49">
        <v>23</v>
      </c>
      <c r="C59" s="49">
        <v>12</v>
      </c>
      <c r="D59" s="29">
        <f>B59/C59</f>
        <v>1.9166666666666667</v>
      </c>
      <c r="E59" s="22">
        <v>2.615</v>
      </c>
      <c r="F59" s="30">
        <f>G55/E59/D59*G56*60/100000</f>
        <v>154.06766979798817</v>
      </c>
      <c r="G59" s="34"/>
      <c r="I59" s="33">
        <f>F58/60*100000/G56*D59*E59</f>
        <v>5869.1010826298825</v>
      </c>
      <c r="J59" s="33">
        <f>I59-G55</f>
        <v>-630.8989173701175</v>
      </c>
    </row>
    <row r="60" spans="1:10" ht="12.75">
      <c r="A60" s="21" t="s">
        <v>47</v>
      </c>
      <c r="B60" s="49">
        <v>23</v>
      </c>
      <c r="C60" s="49">
        <v>14</v>
      </c>
      <c r="D60" s="29">
        <f>B60/C60</f>
        <v>1.6428571428571428</v>
      </c>
      <c r="E60" s="22">
        <v>2.615</v>
      </c>
      <c r="F60" s="30">
        <f>G55/E60/D60*G56*60/100000</f>
        <v>179.74561476431955</v>
      </c>
      <c r="G60" s="34"/>
      <c r="I60" s="33">
        <f>F59/60*100000/G56*D60*E60</f>
        <v>5571.428571428571</v>
      </c>
      <c r="J60" s="33">
        <f>I60-G55</f>
        <v>-928.5714285714294</v>
      </c>
    </row>
  </sheetData>
  <mergeCells count="5">
    <mergeCell ref="B16:C16"/>
    <mergeCell ref="B25:C25"/>
    <mergeCell ref="B35:C35"/>
    <mergeCell ref="B44:C44"/>
    <mergeCell ref="B54:C54"/>
  </mergeCells>
  <printOptions/>
  <pageMargins left="0.25555555555555554" right="0.3173611111111111" top="0.5881944444444445" bottom="0.3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2">
      <selection activeCell="K8" sqref="K8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9.125" style="0" customWidth="1"/>
    <col min="4" max="4" width="9.375" style="0" customWidth="1"/>
    <col min="5" max="5" width="11.125" style="0" customWidth="1"/>
    <col min="6" max="6" width="10.00390625" style="0" customWidth="1"/>
    <col min="7" max="7" width="12.875" style="0" customWidth="1"/>
    <col min="8" max="8" width="12.00390625" style="0" customWidth="1"/>
    <col min="9" max="9" width="11.125" style="0" customWidth="1"/>
    <col min="10" max="10" width="9.125" style="0" customWidth="1"/>
    <col min="11" max="11" width="9.875" style="0" customWidth="1"/>
    <col min="12" max="12" width="9.75390625" style="0" customWidth="1"/>
    <col min="13" max="16384" width="9.125" style="0" customWidth="1"/>
  </cols>
  <sheetData>
    <row r="2" spans="1:7" ht="15">
      <c r="A2" s="4" t="s">
        <v>1</v>
      </c>
      <c r="B2" s="3"/>
      <c r="C2" s="3"/>
      <c r="D2" s="3"/>
      <c r="E2" s="3"/>
      <c r="F2" s="1"/>
      <c r="G2" s="3"/>
    </row>
    <row r="3" spans="1:8" ht="45.75">
      <c r="A3" s="5"/>
      <c r="B3" s="6" t="s">
        <v>58</v>
      </c>
      <c r="C3" s="51" t="s">
        <v>59</v>
      </c>
      <c r="D3" s="51" t="s">
        <v>4</v>
      </c>
      <c r="E3" s="16"/>
      <c r="F3" s="52" t="s">
        <v>58</v>
      </c>
      <c r="G3" s="51"/>
      <c r="H3" s="53"/>
    </row>
    <row r="4" spans="2:12" ht="12.75">
      <c r="B4" s="54"/>
      <c r="C4" s="54"/>
      <c r="D4" s="54"/>
      <c r="E4" s="54"/>
      <c r="F4" s="54" t="s">
        <v>60</v>
      </c>
      <c r="G4" s="54"/>
      <c r="H4" s="54"/>
      <c r="I4" s="54"/>
      <c r="J4" s="54"/>
      <c r="K4" s="54"/>
      <c r="L4" s="54"/>
    </row>
    <row r="5" spans="2:12" ht="12.75">
      <c r="B5" s="55" t="s">
        <v>61</v>
      </c>
      <c r="C5" s="54"/>
      <c r="D5" s="54"/>
      <c r="E5" s="54"/>
      <c r="F5" s="55" t="s">
        <v>62</v>
      </c>
      <c r="G5" s="54" t="s">
        <v>63</v>
      </c>
      <c r="H5" s="54"/>
      <c r="I5" s="54"/>
      <c r="J5" s="54"/>
      <c r="K5" s="54"/>
      <c r="L5" s="54"/>
    </row>
    <row r="6" spans="2:12" ht="12.75">
      <c r="B6" s="54" t="s">
        <v>64</v>
      </c>
      <c r="C6" s="54"/>
      <c r="D6" s="54"/>
      <c r="E6" s="54"/>
      <c r="F6" s="54" t="s">
        <v>65</v>
      </c>
      <c r="G6" s="54" t="s">
        <v>66</v>
      </c>
      <c r="H6" s="54"/>
      <c r="I6" s="54"/>
      <c r="J6" s="54"/>
      <c r="K6" s="54"/>
      <c r="L6" s="54"/>
    </row>
    <row r="7" spans="2:12" ht="12.75">
      <c r="B7" s="54" t="s">
        <v>67</v>
      </c>
      <c r="C7" s="54"/>
      <c r="D7" s="54"/>
      <c r="E7" s="54"/>
      <c r="F7" s="54" t="s">
        <v>68</v>
      </c>
      <c r="G7" s="54" t="s">
        <v>69</v>
      </c>
      <c r="I7" s="54"/>
      <c r="J7" s="54"/>
      <c r="K7" s="54"/>
      <c r="L7" s="54"/>
    </row>
    <row r="8" spans="2:13" ht="12.75">
      <c r="B8" s="54" t="s">
        <v>70</v>
      </c>
      <c r="C8" s="54"/>
      <c r="D8" s="54"/>
      <c r="E8" s="54"/>
      <c r="F8" s="54"/>
      <c r="G8" s="54" t="s">
        <v>71</v>
      </c>
      <c r="I8" s="54"/>
      <c r="J8" s="54"/>
      <c r="K8" s="56" t="s">
        <v>72</v>
      </c>
      <c r="L8" s="54"/>
      <c r="M8" s="54"/>
    </row>
    <row r="9" spans="2:14" ht="12.75">
      <c r="B9" s="54"/>
      <c r="C9" s="54"/>
      <c r="D9" s="54"/>
      <c r="E9" s="54"/>
      <c r="F9" s="54"/>
      <c r="G9" s="54" t="s">
        <v>73</v>
      </c>
      <c r="H9" s="54" t="s">
        <v>74</v>
      </c>
      <c r="I9" s="54"/>
      <c r="J9" s="54"/>
      <c r="K9" s="55" t="s">
        <v>75</v>
      </c>
      <c r="L9" s="54"/>
      <c r="M9" s="54"/>
      <c r="N9" s="54"/>
    </row>
    <row r="10" spans="2:14" ht="12.75">
      <c r="B10" s="54" t="s">
        <v>76</v>
      </c>
      <c r="C10" s="54"/>
      <c r="D10" s="54"/>
      <c r="E10" s="54"/>
      <c r="F10" s="54"/>
      <c r="G10" s="54" t="s">
        <v>77</v>
      </c>
      <c r="H10" s="54" t="s">
        <v>78</v>
      </c>
      <c r="I10" s="54"/>
      <c r="J10" s="54"/>
      <c r="K10" s="54" t="s">
        <v>74</v>
      </c>
      <c r="L10" s="54"/>
      <c r="M10" s="54"/>
      <c r="N10" s="54"/>
    </row>
    <row r="11" spans="2:14" ht="12.75">
      <c r="B11" s="54" t="s">
        <v>79</v>
      </c>
      <c r="C11" s="54"/>
      <c r="D11" s="54"/>
      <c r="E11" s="54"/>
      <c r="F11" s="54" t="s">
        <v>80</v>
      </c>
      <c r="G11" s="54" t="s">
        <v>81</v>
      </c>
      <c r="H11" s="55" t="s">
        <v>82</v>
      </c>
      <c r="I11" s="54"/>
      <c r="J11" s="54"/>
      <c r="K11" s="55" t="s">
        <v>83</v>
      </c>
      <c r="L11" s="54"/>
      <c r="M11" s="54"/>
      <c r="N11" s="54"/>
    </row>
    <row r="12" spans="2:14" ht="12.75">
      <c r="B12" s="54" t="s">
        <v>84</v>
      </c>
      <c r="C12" s="54" t="s">
        <v>85</v>
      </c>
      <c r="D12" s="54"/>
      <c r="E12" s="54"/>
      <c r="F12" s="55" t="s">
        <v>86</v>
      </c>
      <c r="G12" s="54" t="s">
        <v>87</v>
      </c>
      <c r="H12" s="54" t="s">
        <v>88</v>
      </c>
      <c r="I12" s="54"/>
      <c r="J12" s="54"/>
      <c r="K12" s="56" t="s">
        <v>89</v>
      </c>
      <c r="L12" s="54"/>
      <c r="M12" s="54"/>
      <c r="N12" s="54"/>
    </row>
    <row r="13" spans="2:14" ht="12.75">
      <c r="B13" s="54" t="s">
        <v>90</v>
      </c>
      <c r="C13" s="54" t="s">
        <v>56</v>
      </c>
      <c r="D13" s="54"/>
      <c r="E13" s="54"/>
      <c r="F13" s="55" t="s">
        <v>91</v>
      </c>
      <c r="G13" s="54" t="s">
        <v>92</v>
      </c>
      <c r="H13" s="54" t="s">
        <v>93</v>
      </c>
      <c r="I13" s="54"/>
      <c r="J13" s="54"/>
      <c r="K13" s="54" t="s">
        <v>94</v>
      </c>
      <c r="L13" s="54"/>
      <c r="M13" s="54" t="s">
        <v>95</v>
      </c>
      <c r="N13" s="54" t="s">
        <v>96</v>
      </c>
    </row>
    <row r="14" spans="1:14" ht="12.75">
      <c r="A14" s="10" t="s">
        <v>7</v>
      </c>
      <c r="B14" s="57" t="s">
        <v>9</v>
      </c>
      <c r="C14" s="57" t="s">
        <v>97</v>
      </c>
      <c r="D14" s="57" t="s">
        <v>11</v>
      </c>
      <c r="E14" s="57" t="s">
        <v>12</v>
      </c>
      <c r="F14" s="57" t="s">
        <v>13</v>
      </c>
      <c r="G14" s="54" t="s">
        <v>98</v>
      </c>
      <c r="H14" s="54" t="s">
        <v>99</v>
      </c>
      <c r="I14" s="57"/>
      <c r="J14" s="57" t="s">
        <v>26</v>
      </c>
      <c r="K14" s="57" t="s">
        <v>25</v>
      </c>
      <c r="L14" s="57" t="s">
        <v>27</v>
      </c>
      <c r="M14" s="58" t="s">
        <v>100</v>
      </c>
      <c r="N14" s="57" t="s">
        <v>101</v>
      </c>
    </row>
    <row r="15" spans="1:14" ht="12.75">
      <c r="A15" s="10" t="s">
        <v>16</v>
      </c>
      <c r="B15" s="13">
        <f>B17/B18</f>
        <v>4.235294117647059</v>
      </c>
      <c r="C15" s="13">
        <f>C17/C18</f>
        <v>4.2</v>
      </c>
      <c r="D15" s="13">
        <f>D17/D18</f>
        <v>4</v>
      </c>
      <c r="E15" s="13">
        <f>E17/E18</f>
        <v>4.176470588235294</v>
      </c>
      <c r="F15" s="13">
        <f>F17/F18</f>
        <v>3.9444444444444446</v>
      </c>
      <c r="G15" s="13">
        <f>G17/G18</f>
        <v>3.875</v>
      </c>
      <c r="H15" s="13">
        <f>H17/H18</f>
        <v>3.6842105263157894</v>
      </c>
      <c r="I15" s="13">
        <f>I17/I18</f>
        <v>3.6315789473684212</v>
      </c>
      <c r="J15" s="13">
        <f>J17/J18</f>
        <v>3.590909090909091</v>
      </c>
      <c r="K15" s="13">
        <f>K17/K18</f>
        <v>3.45</v>
      </c>
      <c r="L15" s="13">
        <f>L17/L18</f>
        <v>3.3333333333333335</v>
      </c>
      <c r="M15" s="13">
        <f>M17/M18</f>
        <v>3.238095238095238</v>
      </c>
      <c r="N15" s="13">
        <f>N17/N18</f>
        <v>2.9545454545454546</v>
      </c>
    </row>
    <row r="16" spans="1:14" ht="12.75">
      <c r="A16" s="10" t="s">
        <v>17</v>
      </c>
      <c r="B16" s="13">
        <f>B17/B19</f>
        <v>3.272727272727273</v>
      </c>
      <c r="C16" s="13">
        <f>C17/C19</f>
        <v>3.3157894736842106</v>
      </c>
      <c r="D16" s="13">
        <f>D17/D19</f>
        <v>3.090909090909091</v>
      </c>
      <c r="E16" s="13">
        <f>E17/E19</f>
        <v>3.380952380952381</v>
      </c>
      <c r="F16" s="13">
        <f>F17/F19</f>
        <v>3.0869565217391304</v>
      </c>
      <c r="G16" s="13">
        <f>G17/G19</f>
        <v>3.1</v>
      </c>
      <c r="H16" s="13">
        <f>H17/H19</f>
        <v>2.9166666666666665</v>
      </c>
      <c r="I16" s="13">
        <f>I17/I19</f>
        <v>2.76</v>
      </c>
      <c r="J16" s="13">
        <f>J17/J19</f>
        <v>2.925925925925926</v>
      </c>
      <c r="K16" s="13">
        <f>K17/K19</f>
        <v>2.76</v>
      </c>
      <c r="L16" s="13">
        <f>L17/L19</f>
        <v>2.727272727272727</v>
      </c>
      <c r="M16" s="13">
        <f>M17/M19</f>
        <v>2.6153846153846154</v>
      </c>
      <c r="N16" s="13">
        <f>N17/N19</f>
        <v>2.4074074074074074</v>
      </c>
    </row>
    <row r="17" spans="1:14" ht="12.75">
      <c r="A17" s="10" t="s">
        <v>18</v>
      </c>
      <c r="B17" s="14">
        <v>72</v>
      </c>
      <c r="C17" s="14">
        <v>63</v>
      </c>
      <c r="D17" s="14">
        <v>68</v>
      </c>
      <c r="E17" s="14">
        <v>71</v>
      </c>
      <c r="F17" s="14">
        <v>71</v>
      </c>
      <c r="G17" s="14">
        <v>62</v>
      </c>
      <c r="H17" s="14">
        <v>70</v>
      </c>
      <c r="I17" s="14">
        <v>69</v>
      </c>
      <c r="J17" s="14">
        <v>79</v>
      </c>
      <c r="K17" s="14">
        <v>69</v>
      </c>
      <c r="L17" s="14">
        <v>60</v>
      </c>
      <c r="M17" s="14">
        <v>68</v>
      </c>
      <c r="N17" s="14">
        <v>65</v>
      </c>
    </row>
    <row r="18" spans="1:14" ht="12.75">
      <c r="A18" s="10" t="s">
        <v>19</v>
      </c>
      <c r="B18" s="14">
        <v>17</v>
      </c>
      <c r="C18" s="14">
        <v>15</v>
      </c>
      <c r="D18" s="14">
        <v>17</v>
      </c>
      <c r="E18" s="14">
        <v>17</v>
      </c>
      <c r="F18" s="14">
        <v>18</v>
      </c>
      <c r="G18" s="14">
        <v>16</v>
      </c>
      <c r="H18" s="14">
        <v>19</v>
      </c>
      <c r="I18" s="14">
        <v>19</v>
      </c>
      <c r="J18" s="14">
        <v>22</v>
      </c>
      <c r="K18" s="14">
        <v>20</v>
      </c>
      <c r="L18" s="14">
        <v>18</v>
      </c>
      <c r="M18" s="14">
        <v>21</v>
      </c>
      <c r="N18" s="14">
        <v>22</v>
      </c>
    </row>
    <row r="19" spans="1:14" ht="12.75">
      <c r="A19" s="10" t="s">
        <v>20</v>
      </c>
      <c r="B19" s="14">
        <v>22</v>
      </c>
      <c r="C19" s="14">
        <v>19</v>
      </c>
      <c r="D19" s="14">
        <v>22</v>
      </c>
      <c r="E19" s="14">
        <v>21</v>
      </c>
      <c r="F19" s="14">
        <v>23</v>
      </c>
      <c r="G19" s="14">
        <v>20</v>
      </c>
      <c r="H19" s="14">
        <v>24</v>
      </c>
      <c r="I19" s="14">
        <v>25</v>
      </c>
      <c r="J19" s="14">
        <v>27</v>
      </c>
      <c r="K19" s="14">
        <v>25</v>
      </c>
      <c r="L19" s="14">
        <v>22</v>
      </c>
      <c r="M19" s="14">
        <v>26</v>
      </c>
      <c r="N19" s="14">
        <v>27</v>
      </c>
    </row>
    <row r="20" spans="1:6" s="53" customFormat="1" ht="12.75">
      <c r="A20" s="53" t="s">
        <v>102</v>
      </c>
      <c r="C20" s="53" t="s">
        <v>22</v>
      </c>
      <c r="F20" s="59" t="s">
        <v>103</v>
      </c>
    </row>
    <row r="22" ht="12.75">
      <c r="A22" t="s">
        <v>104</v>
      </c>
    </row>
  </sheetData>
  <printOptions/>
  <pageMargins left="0.25555555555555554" right="0.3173611111111111" top="0.5881944444444445" bottom="0.3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Cimburek</dc:creator>
  <cp:keywords/>
  <dc:description/>
  <cp:lastModifiedBy/>
  <cp:lastPrinted>2010-08-23T11:28:00Z</cp:lastPrinted>
  <dcterms:created xsi:type="dcterms:W3CDTF">2002-11-18T12:13:57Z</dcterms:created>
  <dcterms:modified xsi:type="dcterms:W3CDTF">2012-03-01T21:05:17Z</dcterms:modified>
  <cp:category/>
  <cp:version/>
  <cp:contentType/>
  <cp:contentStatus/>
  <cp:revision>46</cp:revision>
</cp:coreProperties>
</file>