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2" activeTab="0"/>
  </bookViews>
  <sheets>
    <sheet name="Racing ratios 01E" sheetId="1" r:id="rId1"/>
    <sheet name="Examples of original ratios" sheetId="2" r:id="rId2"/>
  </sheets>
  <definedNames/>
  <calcPr fullCalcOnLoad="1"/>
</workbook>
</file>

<file path=xl/sharedStrings.xml><?xml version="1.0" encoding="utf-8"?>
<sst xmlns="http://schemas.openxmlformats.org/spreadsheetml/2006/main" count="120" uniqueCount="30">
  <si>
    <t>SQS – synchro kit 3-6 01E</t>
  </si>
  <si>
    <t>SYNCHRO</t>
  </si>
  <si>
    <t>SHORT</t>
  </si>
  <si>
    <t>Standard 01E + 3-6 synchro kit</t>
  </si>
  <si>
    <t>Here you can count speeds of your car :</t>
  </si>
  <si>
    <t>teeth</t>
  </si>
  <si>
    <t>ratio</t>
  </si>
  <si>
    <t>km/h</t>
  </si>
  <si>
    <t>Change only red dates !!!</t>
  </si>
  <si>
    <t>RPM - after gearchange</t>
  </si>
  <si>
    <t>RPM -drop</t>
  </si>
  <si>
    <t>Must be machined !</t>
  </si>
  <si>
    <t>1.gear</t>
  </si>
  <si>
    <t xml:space="preserve">max RPM </t>
  </si>
  <si>
    <t>Iron casing</t>
  </si>
  <si>
    <t>2.gear</t>
  </si>
  <si>
    <t>tyre perimeter (cm)</t>
  </si>
  <si>
    <t>Alu casing</t>
  </si>
  <si>
    <t>3.gear</t>
  </si>
  <si>
    <t xml:space="preserve">final drive ratio </t>
  </si>
  <si>
    <t>weld reinforcement on Alu</t>
  </si>
  <si>
    <t>4.gear</t>
  </si>
  <si>
    <t>5.gear</t>
  </si>
  <si>
    <t>6.gear</t>
  </si>
  <si>
    <t>MID</t>
  </si>
  <si>
    <t>LONG</t>
  </si>
  <si>
    <t>Original 01E  - Audi S2</t>
  </si>
  <si>
    <t>DQT</t>
  </si>
  <si>
    <t>FD</t>
  </si>
  <si>
    <t>EKM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</si>
</sst>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"/>
    <numFmt numFmtId="167" formatCode="0.0"/>
    <numFmt numFmtId="168" formatCode="#,##0"/>
  </numFmts>
  <fonts count="11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0" fillId="0" borderId="3" xfId="0" applyFont="1" applyBorder="1" applyAlignment="1">
      <alignment/>
    </xf>
    <xf numFmtId="168" fontId="6" fillId="0" borderId="0" xfId="0" applyNumberFormat="1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6" fontId="0" fillId="0" borderId="2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2" xfId="0" applyFont="1" applyBorder="1" applyAlignment="1">
      <alignment/>
    </xf>
    <xf numFmtId="164" fontId="10" fillId="0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8.00390625" style="1" customWidth="1"/>
    <col min="2" max="2" width="10.125" style="1" customWidth="1"/>
    <col min="3" max="4" width="9.125" style="1" customWidth="1"/>
    <col min="5" max="5" width="2.875" style="1" customWidth="1"/>
    <col min="6" max="6" width="10.00390625" style="1" customWidth="1"/>
    <col min="7" max="7" width="12.875" style="1" customWidth="1"/>
    <col min="8" max="8" width="13.875" style="1" customWidth="1"/>
    <col min="9" max="9" width="11.125" style="1" customWidth="1"/>
    <col min="10" max="10" width="9.125" style="1" customWidth="1"/>
    <col min="11" max="11" width="2.375" style="1" customWidth="1"/>
    <col min="12" max="12" width="27.75390625" style="1" customWidth="1"/>
    <col min="13" max="15" width="9.125" style="1" customWidth="1"/>
    <col min="16" max="16" width="3.875" style="1" customWidth="1"/>
    <col min="17" max="16384" width="9.125" style="1" customWidth="1"/>
  </cols>
  <sheetData>
    <row r="1" spans="1:10" ht="15">
      <c r="A1" s="2" t="s">
        <v>0</v>
      </c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4" ht="12.75">
      <c r="B4" s="3" t="s">
        <v>1</v>
      </c>
    </row>
    <row r="5" spans="1:21" ht="12.75">
      <c r="A5" s="3" t="s">
        <v>2</v>
      </c>
      <c r="B5" s="4" t="s">
        <v>3</v>
      </c>
      <c r="C5" s="3"/>
      <c r="D5" s="3"/>
      <c r="F5" s="5" t="s">
        <v>4</v>
      </c>
      <c r="L5"/>
      <c r="M5"/>
      <c r="N5"/>
      <c r="O5"/>
      <c r="P5"/>
      <c r="Q5"/>
      <c r="R5"/>
      <c r="S5"/>
      <c r="T5"/>
      <c r="U5"/>
    </row>
    <row r="6" spans="2:21" ht="24.75">
      <c r="B6" s="6" t="s">
        <v>5</v>
      </c>
      <c r="C6" s="6"/>
      <c r="D6" s="7" t="s">
        <v>6</v>
      </c>
      <c r="E6" s="8"/>
      <c r="F6" s="8" t="s">
        <v>7</v>
      </c>
      <c r="G6" s="9" t="s">
        <v>8</v>
      </c>
      <c r="H6" s="10"/>
      <c r="I6" s="11" t="s">
        <v>9</v>
      </c>
      <c r="J6" s="12" t="s">
        <v>10</v>
      </c>
      <c r="L6" s="13" t="s">
        <v>11</v>
      </c>
      <c r="M6"/>
      <c r="N6"/>
      <c r="O6"/>
      <c r="P6"/>
      <c r="Q6"/>
      <c r="R6"/>
      <c r="S6"/>
      <c r="T6"/>
      <c r="U6"/>
    </row>
    <row r="7" spans="1:21" ht="12.75">
      <c r="A7" s="7" t="s">
        <v>12</v>
      </c>
      <c r="B7" s="14"/>
      <c r="C7" s="14"/>
      <c r="D7" s="15">
        <v>3.5</v>
      </c>
      <c r="E7" s="16"/>
      <c r="F7" s="17">
        <f>G7/G9/D7*G8*60/100000</f>
        <v>66.73618352450468</v>
      </c>
      <c r="G7" s="18">
        <v>8000</v>
      </c>
      <c r="H7" s="19" t="s">
        <v>13</v>
      </c>
      <c r="I7" s="8"/>
      <c r="J7" s="8"/>
      <c r="L7" s="20" t="s">
        <v>14</v>
      </c>
      <c r="M7"/>
      <c r="N7"/>
      <c r="O7"/>
      <c r="P7"/>
      <c r="Q7"/>
      <c r="R7"/>
      <c r="S7"/>
      <c r="T7"/>
      <c r="U7"/>
    </row>
    <row r="8" spans="1:21" ht="12.75">
      <c r="A8" s="7" t="s">
        <v>15</v>
      </c>
      <c r="B8" s="14"/>
      <c r="C8" s="14"/>
      <c r="D8" s="15">
        <v>1.89</v>
      </c>
      <c r="E8" s="16"/>
      <c r="F8" s="17">
        <f>G7/G9/D8*G8*60/100000</f>
        <v>123.58552504537904</v>
      </c>
      <c r="G8" s="18">
        <v>200</v>
      </c>
      <c r="H8" s="19" t="s">
        <v>16</v>
      </c>
      <c r="I8" s="21">
        <f>F7/60*100000/G8*D8*G9</f>
        <v>4320</v>
      </c>
      <c r="J8" s="21">
        <f>I8-G7</f>
        <v>-3680</v>
      </c>
      <c r="L8" s="22" t="s">
        <v>17</v>
      </c>
      <c r="M8"/>
      <c r="N8"/>
      <c r="O8"/>
      <c r="P8"/>
      <c r="Q8"/>
      <c r="R8"/>
      <c r="S8"/>
      <c r="T8"/>
      <c r="U8"/>
    </row>
    <row r="9" spans="1:21" ht="12.75">
      <c r="A9" s="7" t="s">
        <v>18</v>
      </c>
      <c r="B9" s="14">
        <v>29</v>
      </c>
      <c r="C9" s="14">
        <v>19</v>
      </c>
      <c r="D9" s="23">
        <f>B9/C9</f>
        <v>1.5263157894736843</v>
      </c>
      <c r="E9"/>
      <c r="F9" s="17">
        <f>G7/G9/D9*G8*60/100000</f>
        <v>153.03297256481247</v>
      </c>
      <c r="G9" s="24">
        <v>4.11</v>
      </c>
      <c r="H9" s="19" t="s">
        <v>19</v>
      </c>
      <c r="I9" s="21">
        <f>F8/60*100000/G8*D9*G9</f>
        <v>6460.595934280145</v>
      </c>
      <c r="J9" s="21">
        <f>I9-G7</f>
        <v>-1539.4040657198548</v>
      </c>
      <c r="L9" s="25" t="s">
        <v>20</v>
      </c>
      <c r="M9"/>
      <c r="N9"/>
      <c r="O9"/>
      <c r="P9"/>
      <c r="Q9"/>
      <c r="R9"/>
      <c r="S9"/>
      <c r="T9"/>
      <c r="U9"/>
    </row>
    <row r="10" spans="1:21" ht="12.75">
      <c r="A10" s="7" t="s">
        <v>21</v>
      </c>
      <c r="B10" s="14">
        <v>26</v>
      </c>
      <c r="C10" s="14">
        <v>20</v>
      </c>
      <c r="D10" s="23">
        <f>B10/C10</f>
        <v>1.3</v>
      </c>
      <c r="E10"/>
      <c r="F10" s="17">
        <f>G7/G9/D10*G8*60/100000</f>
        <v>179.67434025828186</v>
      </c>
      <c r="I10" s="21">
        <f>F9/60*100000/G8*D10*G9</f>
        <v>6813.793103448274</v>
      </c>
      <c r="J10" s="21">
        <f>I10-G7</f>
        <v>-1186.2068965517255</v>
      </c>
      <c r="L10"/>
      <c r="M10"/>
      <c r="N10"/>
      <c r="O10"/>
      <c r="P10"/>
      <c r="Q10"/>
      <c r="R10"/>
      <c r="S10"/>
      <c r="T10"/>
      <c r="U10"/>
    </row>
    <row r="11" spans="1:21" ht="12.75">
      <c r="A11" s="7" t="s">
        <v>22</v>
      </c>
      <c r="B11" s="14">
        <v>23</v>
      </c>
      <c r="C11" s="14">
        <v>20</v>
      </c>
      <c r="D11" s="23">
        <f>B11/C11</f>
        <v>1.15</v>
      </c>
      <c r="E11"/>
      <c r="F11" s="17">
        <f>G7/G9/D11*G8*60/100000</f>
        <v>203.11012377023164</v>
      </c>
      <c r="G11" s="16"/>
      <c r="I11" s="21">
        <f>F10/60*100000/G8*D11*G9</f>
        <v>7076.923076923076</v>
      </c>
      <c r="J11" s="21">
        <f>I11-G7</f>
        <v>-923.0769230769238</v>
      </c>
      <c r="L11"/>
      <c r="M11"/>
      <c r="N11"/>
      <c r="O11"/>
      <c r="P11"/>
      <c r="Q11"/>
      <c r="R11"/>
      <c r="S11"/>
      <c r="T11"/>
      <c r="U11"/>
    </row>
    <row r="12" spans="1:21" ht="12.75">
      <c r="A12" s="7" t="s">
        <v>23</v>
      </c>
      <c r="B12" s="14">
        <v>24</v>
      </c>
      <c r="C12" s="14">
        <v>23</v>
      </c>
      <c r="D12" s="23">
        <f>B12/C12</f>
        <v>1.0434782608695652</v>
      </c>
      <c r="E12"/>
      <c r="F12" s="17">
        <f>G7/G9/D12*G8*60/100000</f>
        <v>223.8442822384428</v>
      </c>
      <c r="G12" s="16"/>
      <c r="I12" s="21">
        <f>F11/60*100000/G8*D12*G9</f>
        <v>7258.979206049149</v>
      </c>
      <c r="J12" s="21">
        <f>I12-G7</f>
        <v>-741.0207939508509</v>
      </c>
      <c r="L12"/>
      <c r="M12"/>
      <c r="N12"/>
      <c r="O12"/>
      <c r="P12"/>
      <c r="Q12"/>
      <c r="R12"/>
      <c r="S12"/>
      <c r="T12"/>
      <c r="U12"/>
    </row>
    <row r="13" spans="12:21" ht="12.75">
      <c r="L13"/>
      <c r="M13"/>
      <c r="N13"/>
      <c r="O13"/>
      <c r="P13"/>
      <c r="Q13"/>
      <c r="R13"/>
      <c r="S13"/>
      <c r="T13"/>
      <c r="U13"/>
    </row>
    <row r="14" spans="2:21" ht="12.75">
      <c r="B14" s="3" t="s">
        <v>1</v>
      </c>
      <c r="L14"/>
      <c r="M14"/>
      <c r="N14"/>
      <c r="O14"/>
      <c r="P14"/>
      <c r="Q14"/>
      <c r="R14"/>
      <c r="S14"/>
      <c r="T14"/>
      <c r="U14"/>
    </row>
    <row r="15" spans="1:21" ht="12.75">
      <c r="A15" s="3" t="s">
        <v>24</v>
      </c>
      <c r="B15" s="4" t="s">
        <v>3</v>
      </c>
      <c r="C15" s="3"/>
      <c r="D15" s="3"/>
      <c r="F15" s="5" t="s">
        <v>4</v>
      </c>
      <c r="L15"/>
      <c r="M15"/>
      <c r="N15"/>
      <c r="O15"/>
      <c r="P15"/>
      <c r="Q15"/>
      <c r="R15"/>
      <c r="S15"/>
      <c r="T15"/>
      <c r="U15"/>
    </row>
    <row r="16" spans="2:21" ht="24.75">
      <c r="B16" s="6" t="s">
        <v>5</v>
      </c>
      <c r="C16" s="6"/>
      <c r="D16" s="7" t="s">
        <v>6</v>
      </c>
      <c r="E16" s="8"/>
      <c r="F16" s="8" t="s">
        <v>7</v>
      </c>
      <c r="G16" s="9" t="s">
        <v>8</v>
      </c>
      <c r="H16" s="10"/>
      <c r="I16" s="11" t="s">
        <v>9</v>
      </c>
      <c r="J16" s="12" t="s">
        <v>10</v>
      </c>
      <c r="L16" s="13" t="s">
        <v>11</v>
      </c>
      <c r="M16"/>
      <c r="N16"/>
      <c r="O16"/>
      <c r="P16"/>
      <c r="Q16"/>
      <c r="R16"/>
      <c r="S16"/>
      <c r="T16"/>
      <c r="U16"/>
    </row>
    <row r="17" spans="1:21" ht="12.75">
      <c r="A17" s="7" t="s">
        <v>12</v>
      </c>
      <c r="B17" s="14"/>
      <c r="C17" s="14"/>
      <c r="D17" s="15">
        <v>3.5</v>
      </c>
      <c r="E17" s="16"/>
      <c r="F17" s="17">
        <f>G17/G19/D17*G18*60/100000</f>
        <v>66.73618352450468</v>
      </c>
      <c r="G17" s="18">
        <v>8000</v>
      </c>
      <c r="H17" s="19" t="s">
        <v>13</v>
      </c>
      <c r="I17" s="8"/>
      <c r="J17" s="8"/>
      <c r="L17" s="20" t="s">
        <v>14</v>
      </c>
      <c r="M17"/>
      <c r="N17"/>
      <c r="O17"/>
      <c r="P17"/>
      <c r="Q17"/>
      <c r="R17"/>
      <c r="S17"/>
      <c r="T17"/>
      <c r="U17"/>
    </row>
    <row r="18" spans="1:21" ht="12.75">
      <c r="A18" s="7" t="s">
        <v>15</v>
      </c>
      <c r="B18" s="14"/>
      <c r="C18" s="14"/>
      <c r="D18" s="15">
        <v>1.89</v>
      </c>
      <c r="E18" s="16"/>
      <c r="F18" s="17">
        <f>G17/G19/D18*G18*60/100000</f>
        <v>123.58552504537904</v>
      </c>
      <c r="G18" s="18">
        <v>200</v>
      </c>
      <c r="H18" s="19" t="s">
        <v>16</v>
      </c>
      <c r="I18" s="21">
        <f>F17/60*100000/G18*D18*G19</f>
        <v>4320</v>
      </c>
      <c r="J18" s="21">
        <f>I18-G17</f>
        <v>-3680</v>
      </c>
      <c r="L18" s="25" t="s">
        <v>17</v>
      </c>
      <c r="M18"/>
      <c r="N18"/>
      <c r="O18"/>
      <c r="P18"/>
      <c r="Q18"/>
      <c r="R18"/>
      <c r="S18"/>
      <c r="T18"/>
      <c r="U18"/>
    </row>
    <row r="19" spans="1:21" ht="12.75">
      <c r="A19" s="7" t="s">
        <v>18</v>
      </c>
      <c r="B19" s="14">
        <v>29</v>
      </c>
      <c r="C19" s="14">
        <v>19</v>
      </c>
      <c r="D19" s="23">
        <f>B19/C19</f>
        <v>1.5263157894736843</v>
      </c>
      <c r="E19"/>
      <c r="F19" s="17">
        <f>G17/G19/D19*G18*60/100000</f>
        <v>153.03297256481247</v>
      </c>
      <c r="G19" s="24">
        <v>4.11</v>
      </c>
      <c r="H19" s="19" t="s">
        <v>19</v>
      </c>
      <c r="I19" s="21">
        <f>F18/60*100000/G18*D19*G19</f>
        <v>6460.595934280145</v>
      </c>
      <c r="J19" s="21">
        <f>I19-G17</f>
        <v>-1539.4040657198548</v>
      </c>
      <c r="L19"/>
      <c r="M19"/>
      <c r="N19"/>
      <c r="O19"/>
      <c r="P19"/>
      <c r="Q19"/>
      <c r="R19"/>
      <c r="S19"/>
      <c r="T19"/>
      <c r="U19"/>
    </row>
    <row r="20" spans="1:21" ht="12.75">
      <c r="A20" s="7" t="s">
        <v>21</v>
      </c>
      <c r="B20" s="14">
        <v>25</v>
      </c>
      <c r="C20" s="14">
        <v>20</v>
      </c>
      <c r="D20" s="23">
        <f>B20/C20</f>
        <v>1.25</v>
      </c>
      <c r="E20"/>
      <c r="F20" s="17">
        <f>G17/G19/D20*G18*60/100000</f>
        <v>186.86131386861308</v>
      </c>
      <c r="I20" s="21">
        <f>F19/60*100000/G18*D20*G19</f>
        <v>6551.7241379310335</v>
      </c>
      <c r="J20" s="21">
        <f>I20-G17</f>
        <v>-1448.2758620689665</v>
      </c>
      <c r="L20"/>
      <c r="M20"/>
      <c r="N20"/>
      <c r="O20"/>
      <c r="P20"/>
      <c r="Q20"/>
      <c r="R20"/>
      <c r="S20"/>
      <c r="T20"/>
      <c r="U20"/>
    </row>
    <row r="21" spans="1:21" ht="12.75">
      <c r="A21" s="7" t="s">
        <v>22</v>
      </c>
      <c r="B21" s="14">
        <v>21</v>
      </c>
      <c r="C21" s="14">
        <v>20</v>
      </c>
      <c r="D21" s="23">
        <f>B21/C21</f>
        <v>1.05</v>
      </c>
      <c r="E21" s="16"/>
      <c r="F21" s="17">
        <f>G17/G19/D21*G18*60/100000</f>
        <v>222.4539450816823</v>
      </c>
      <c r="G21" s="16"/>
      <c r="I21" s="21">
        <f>F20/60*100000/G18*D21*G19</f>
        <v>6719.999999999998</v>
      </c>
      <c r="J21" s="21">
        <f>I21-G17</f>
        <v>-1280.0000000000018</v>
      </c>
      <c r="L21"/>
      <c r="M21"/>
      <c r="N21"/>
      <c r="O21"/>
      <c r="P21"/>
      <c r="Q21"/>
      <c r="R21"/>
      <c r="S21"/>
      <c r="T21"/>
      <c r="U21"/>
    </row>
    <row r="22" spans="1:21" ht="12.75">
      <c r="A22" s="7" t="s">
        <v>23</v>
      </c>
      <c r="B22" s="14">
        <v>26</v>
      </c>
      <c r="C22" s="14">
        <v>28</v>
      </c>
      <c r="D22" s="23">
        <f>B22/C22</f>
        <v>0.9285714285714286</v>
      </c>
      <c r="E22" s="16"/>
      <c r="F22" s="17">
        <f>G17/G19/D22*G18*60/100000</f>
        <v>251.54407636159462</v>
      </c>
      <c r="G22" s="16"/>
      <c r="I22" s="21">
        <f>F21/60*100000/G18*D22*G19</f>
        <v>7074.829931972789</v>
      </c>
      <c r="J22" s="21">
        <f>I22-G17</f>
        <v>-925.1700680272106</v>
      </c>
      <c r="L22"/>
      <c r="M22"/>
      <c r="N22"/>
      <c r="O22"/>
      <c r="P22"/>
      <c r="Q22"/>
      <c r="R22"/>
      <c r="S22"/>
      <c r="T22"/>
      <c r="U22"/>
    </row>
    <row r="23" spans="12:21" ht="12.75">
      <c r="L23"/>
      <c r="M23"/>
      <c r="N23"/>
      <c r="O23"/>
      <c r="P23"/>
      <c r="Q23"/>
      <c r="R23"/>
      <c r="S23"/>
      <c r="T23"/>
      <c r="U23"/>
    </row>
    <row r="24" spans="2:21" ht="12.75">
      <c r="B24" s="3" t="s">
        <v>1</v>
      </c>
      <c r="L24"/>
      <c r="M24"/>
      <c r="N24"/>
      <c r="O24"/>
      <c r="P24"/>
      <c r="Q24"/>
      <c r="R24"/>
      <c r="S24"/>
      <c r="T24"/>
      <c r="U24"/>
    </row>
    <row r="25" spans="1:21" ht="12.75">
      <c r="A25" s="3" t="s">
        <v>25</v>
      </c>
      <c r="B25" s="4" t="s">
        <v>3</v>
      </c>
      <c r="C25" s="3"/>
      <c r="D25" s="3"/>
      <c r="F25" s="5" t="s">
        <v>4</v>
      </c>
      <c r="L25"/>
      <c r="M25"/>
      <c r="N25"/>
      <c r="O25"/>
      <c r="P25"/>
      <c r="Q25"/>
      <c r="R25"/>
      <c r="S25"/>
      <c r="T25"/>
      <c r="U25"/>
    </row>
    <row r="26" spans="2:21" ht="24.75">
      <c r="B26" s="6" t="s">
        <v>5</v>
      </c>
      <c r="C26" s="6"/>
      <c r="D26" s="7" t="s">
        <v>6</v>
      </c>
      <c r="E26" s="8"/>
      <c r="F26" s="8" t="s">
        <v>7</v>
      </c>
      <c r="G26" s="9" t="s">
        <v>8</v>
      </c>
      <c r="H26" s="10"/>
      <c r="I26" s="11" t="s">
        <v>9</v>
      </c>
      <c r="J26" s="12" t="s">
        <v>10</v>
      </c>
      <c r="L26" s="13" t="s">
        <v>11</v>
      </c>
      <c r="M26"/>
      <c r="N26"/>
      <c r="O26"/>
      <c r="P26"/>
      <c r="Q26"/>
      <c r="R26"/>
      <c r="S26"/>
      <c r="T26"/>
      <c r="U26"/>
    </row>
    <row r="27" spans="1:21" ht="12.75">
      <c r="A27" s="7" t="s">
        <v>12</v>
      </c>
      <c r="B27" s="14"/>
      <c r="C27" s="14"/>
      <c r="D27" s="15">
        <v>3.5</v>
      </c>
      <c r="E27" s="16"/>
      <c r="F27" s="17">
        <f>G27/G29/D27*G28*60/100000</f>
        <v>66.73618352450468</v>
      </c>
      <c r="G27" s="18">
        <v>8000</v>
      </c>
      <c r="H27" s="19" t="s">
        <v>13</v>
      </c>
      <c r="I27" s="8"/>
      <c r="J27" s="8"/>
      <c r="L27" s="26" t="s">
        <v>14</v>
      </c>
      <c r="M27"/>
      <c r="N27"/>
      <c r="O27"/>
      <c r="P27"/>
      <c r="Q27"/>
      <c r="R27"/>
      <c r="S27"/>
      <c r="T27"/>
      <c r="U27"/>
    </row>
    <row r="28" spans="1:21" ht="12.75">
      <c r="A28" s="7" t="s">
        <v>15</v>
      </c>
      <c r="B28" s="14"/>
      <c r="C28" s="14"/>
      <c r="D28" s="15">
        <v>1.89</v>
      </c>
      <c r="E28" s="16"/>
      <c r="F28" s="17">
        <f>G27/G29/D28*G28*60/100000</f>
        <v>123.58552504537904</v>
      </c>
      <c r="G28" s="18">
        <v>200</v>
      </c>
      <c r="H28" s="19" t="s">
        <v>16</v>
      </c>
      <c r="I28" s="21">
        <f>F27/60*100000/G28*D28*G29</f>
        <v>4320</v>
      </c>
      <c r="J28" s="21">
        <f>I28-G27</f>
        <v>-3680</v>
      </c>
      <c r="L28"/>
      <c r="M28"/>
      <c r="N28"/>
      <c r="O28"/>
      <c r="P28"/>
      <c r="Q28"/>
      <c r="R28"/>
      <c r="S28"/>
      <c r="T28"/>
      <c r="U28"/>
    </row>
    <row r="29" spans="1:21" ht="12.75">
      <c r="A29" s="7" t="s">
        <v>18</v>
      </c>
      <c r="B29" s="14">
        <v>22</v>
      </c>
      <c r="C29" s="14">
        <v>16</v>
      </c>
      <c r="D29" s="23">
        <f>B29/C29</f>
        <v>1.375</v>
      </c>
      <c r="E29"/>
      <c r="F29" s="17">
        <f>G27/G29/D29*G28*60/100000</f>
        <v>169.8739216987392</v>
      </c>
      <c r="G29" s="24">
        <v>4.11</v>
      </c>
      <c r="H29" s="19" t="s">
        <v>19</v>
      </c>
      <c r="I29" s="21">
        <f>F28/60*100000/G28*D29*G29</f>
        <v>5820.10582010582</v>
      </c>
      <c r="J29" s="21">
        <f>I29-G27</f>
        <v>-2179.8941798941796</v>
      </c>
      <c r="L29"/>
      <c r="M29"/>
      <c r="N29"/>
      <c r="O29"/>
      <c r="P29"/>
      <c r="Q29"/>
      <c r="R29"/>
      <c r="S29"/>
      <c r="T29"/>
      <c r="U29"/>
    </row>
    <row r="30" spans="1:21" ht="12.75">
      <c r="A30" s="7" t="s">
        <v>21</v>
      </c>
      <c r="B30" s="14">
        <v>19</v>
      </c>
      <c r="C30" s="14">
        <v>17</v>
      </c>
      <c r="D30" s="23">
        <f>B30/C30</f>
        <v>1.1176470588235294</v>
      </c>
      <c r="E30"/>
      <c r="F30" s="17">
        <f>G27/G29/D30*G28*60/100000</f>
        <v>208.98962735305417</v>
      </c>
      <c r="I30" s="21">
        <f>F29/60*100000/G28*D30*G29</f>
        <v>6502.673796791443</v>
      </c>
      <c r="J30" s="21">
        <f>I30-G27</f>
        <v>-1497.3262032085568</v>
      </c>
      <c r="L30"/>
      <c r="M30"/>
      <c r="N30"/>
      <c r="O30"/>
      <c r="P30"/>
      <c r="Q30"/>
      <c r="R30"/>
      <c r="S30"/>
      <c r="T30"/>
      <c r="U30"/>
    </row>
    <row r="31" spans="1:21" ht="12.75">
      <c r="A31" s="7" t="s">
        <v>22</v>
      </c>
      <c r="B31" s="14">
        <v>20</v>
      </c>
      <c r="C31" s="14">
        <v>21</v>
      </c>
      <c r="D31" s="23">
        <f>B31/C31</f>
        <v>0.9523809523809523</v>
      </c>
      <c r="E31" s="16"/>
      <c r="F31" s="17">
        <f>G27/G29/D31*G28*60/100000</f>
        <v>245.25547445255472</v>
      </c>
      <c r="G31" s="16"/>
      <c r="I31" s="21">
        <f>F30/60*100000/G28*D31*G29</f>
        <v>6817.042606516291</v>
      </c>
      <c r="J31" s="21">
        <f>I31-G27</f>
        <v>-1182.957393483709</v>
      </c>
      <c r="L31"/>
      <c r="M31"/>
      <c r="N31"/>
      <c r="O31"/>
      <c r="P31"/>
      <c r="Q31"/>
      <c r="R31"/>
      <c r="S31"/>
      <c r="T31"/>
      <c r="U31"/>
    </row>
    <row r="32" spans="1:21" ht="12.75">
      <c r="A32" s="7" t="s">
        <v>23</v>
      </c>
      <c r="B32" s="14">
        <v>17</v>
      </c>
      <c r="C32" s="14">
        <v>20</v>
      </c>
      <c r="D32" s="23">
        <f>B32/C32</f>
        <v>0.85</v>
      </c>
      <c r="E32" s="16"/>
      <c r="F32" s="17">
        <f>G27/G29/D32*G28*60/100000</f>
        <v>274.79604980678397</v>
      </c>
      <c r="G32" s="16"/>
      <c r="I32" s="21">
        <f>F31/60*100000/G28*D32*G29</f>
        <v>7140</v>
      </c>
      <c r="J32" s="21">
        <f>I32-G27</f>
        <v>-860</v>
      </c>
      <c r="L32"/>
      <c r="M32"/>
      <c r="N32"/>
      <c r="O32"/>
      <c r="P32"/>
      <c r="Q32"/>
      <c r="R32"/>
      <c r="S32"/>
      <c r="T32"/>
      <c r="U32"/>
    </row>
  </sheetData>
  <mergeCells count="3">
    <mergeCell ref="B6:C6"/>
    <mergeCell ref="B16:C16"/>
    <mergeCell ref="B26:C26"/>
  </mergeCells>
  <printOptions/>
  <pageMargins left="0.2" right="0.1798611111111111" top="0.6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7">
      <selection activeCell="A32" sqref="A32"/>
    </sheetView>
  </sheetViews>
  <sheetFormatPr defaultColWidth="9.00390625" defaultRowHeight="12.75"/>
  <sheetData>
    <row r="1" spans="1:10" ht="15">
      <c r="A1" s="1"/>
      <c r="B1" s="27" t="s">
        <v>26</v>
      </c>
      <c r="C1" s="1"/>
      <c r="D1" s="1"/>
      <c r="E1" s="1"/>
      <c r="F1" s="5" t="s">
        <v>4</v>
      </c>
      <c r="G1" s="1"/>
      <c r="H1" s="1"/>
      <c r="I1" s="1"/>
      <c r="J1" s="1"/>
    </row>
    <row r="2" spans="1:10" ht="48.75">
      <c r="A2" s="1"/>
      <c r="B2" s="6" t="s">
        <v>5</v>
      </c>
      <c r="C2" s="6"/>
      <c r="D2" s="7" t="s">
        <v>6</v>
      </c>
      <c r="E2" s="8"/>
      <c r="F2" s="8" t="s">
        <v>7</v>
      </c>
      <c r="G2" s="9" t="s">
        <v>8</v>
      </c>
      <c r="H2" s="10"/>
      <c r="I2" s="11" t="s">
        <v>9</v>
      </c>
      <c r="J2" s="12" t="s">
        <v>10</v>
      </c>
    </row>
    <row r="3" spans="1:10" ht="12.75">
      <c r="A3" s="7" t="s">
        <v>12</v>
      </c>
      <c r="B3" s="14"/>
      <c r="C3" s="14"/>
      <c r="D3" s="15">
        <v>3.5</v>
      </c>
      <c r="E3" s="16"/>
      <c r="F3" s="17">
        <f>G3/G5/D3*G4*60/100000</f>
        <v>66.71994996003754</v>
      </c>
      <c r="G3" s="18">
        <v>8000</v>
      </c>
      <c r="H3" s="19" t="s">
        <v>13</v>
      </c>
      <c r="I3" s="8"/>
      <c r="J3" s="8"/>
    </row>
    <row r="4" spans="1:10" ht="12.75">
      <c r="A4" s="7" t="s">
        <v>15</v>
      </c>
      <c r="B4" s="14"/>
      <c r="C4" s="14"/>
      <c r="D4" s="15">
        <v>1.89</v>
      </c>
      <c r="E4" s="16"/>
      <c r="F4" s="17">
        <f>G3/G5/D4*G4*60/100000</f>
        <v>123.55546288895842</v>
      </c>
      <c r="G4" s="18">
        <v>200</v>
      </c>
      <c r="H4" s="19" t="s">
        <v>16</v>
      </c>
      <c r="I4" s="21">
        <f>F3/60*100000/G4*D4*G5</f>
        <v>4320.000000000001</v>
      </c>
      <c r="J4" s="21">
        <f>I4-G3</f>
        <v>-3679.999999999999</v>
      </c>
    </row>
    <row r="5" spans="1:10" ht="12.75">
      <c r="A5" s="7" t="s">
        <v>18</v>
      </c>
      <c r="B5" s="14"/>
      <c r="C5" s="14"/>
      <c r="D5" s="15">
        <v>1.32</v>
      </c>
      <c r="E5" s="16"/>
      <c r="F5" s="17">
        <f>G3/G5/D5*G4*60/100000</f>
        <v>176.9089582273723</v>
      </c>
      <c r="G5" s="24">
        <v>4.111</v>
      </c>
      <c r="H5" s="19" t="s">
        <v>19</v>
      </c>
      <c r="I5" s="21">
        <f>F4/60*100000/G4*D5*G5</f>
        <v>5587.3015873015875</v>
      </c>
      <c r="J5" s="21">
        <f>I5-G3</f>
        <v>-2412.6984126984125</v>
      </c>
    </row>
    <row r="6" spans="1:10" ht="12.75">
      <c r="A6" s="7" t="s">
        <v>21</v>
      </c>
      <c r="B6" s="14"/>
      <c r="C6" s="14"/>
      <c r="D6" s="15">
        <v>1.03</v>
      </c>
      <c r="E6" s="16"/>
      <c r="F6" s="17">
        <f>G3/G5/D6*G4*60/100000</f>
        <v>226.71827656323433</v>
      </c>
      <c r="G6" s="1"/>
      <c r="H6" s="1"/>
      <c r="I6" s="21">
        <f>F5/60*100000/G4*D6*G5</f>
        <v>6242.424242424245</v>
      </c>
      <c r="J6" s="21">
        <f>I6-G3</f>
        <v>-1757.5757575757552</v>
      </c>
    </row>
    <row r="7" spans="1:10" ht="12.75">
      <c r="A7" s="7" t="s">
        <v>22</v>
      </c>
      <c r="B7" s="14"/>
      <c r="C7" s="14"/>
      <c r="D7" s="15">
        <v>0.86</v>
      </c>
      <c r="E7" s="16"/>
      <c r="F7" s="17">
        <f>G3/G5/D7*G4*60/100000</f>
        <v>271.5346800699202</v>
      </c>
      <c r="G7" s="16"/>
      <c r="H7" s="1"/>
      <c r="I7" s="21">
        <f>F6/60*100000/G4*D7*G5</f>
        <v>6679.611650485436</v>
      </c>
      <c r="J7" s="21">
        <f>I7-G3</f>
        <v>-1320.3883495145637</v>
      </c>
    </row>
    <row r="8" spans="1:10" ht="12.75">
      <c r="A8" s="7" t="s">
        <v>23</v>
      </c>
      <c r="B8" s="14"/>
      <c r="C8" s="14"/>
      <c r="D8" s="15">
        <v>0.71</v>
      </c>
      <c r="E8" s="16"/>
      <c r="F8" s="17">
        <f>G3/G5/D8*G4*60/100000</f>
        <v>328.90116177483293</v>
      </c>
      <c r="G8" s="16"/>
      <c r="H8" s="1"/>
      <c r="I8" s="21">
        <f>F7/60*100000/G4*D8*G5</f>
        <v>6604.651162790699</v>
      </c>
      <c r="J8" s="21">
        <f>I8-G3</f>
        <v>-1395.3488372093007</v>
      </c>
    </row>
    <row r="11" spans="1:10" ht="15">
      <c r="A11" s="1"/>
      <c r="B11" s="27" t="s">
        <v>27</v>
      </c>
      <c r="C11" s="1"/>
      <c r="D11" s="1"/>
      <c r="E11" s="1"/>
      <c r="F11" s="5" t="s">
        <v>4</v>
      </c>
      <c r="G11" s="1"/>
      <c r="H11" s="1"/>
      <c r="I11" s="1"/>
      <c r="J11" s="1"/>
    </row>
    <row r="12" spans="1:10" ht="48.75">
      <c r="A12" s="1"/>
      <c r="B12" s="6" t="s">
        <v>5</v>
      </c>
      <c r="C12" s="6"/>
      <c r="D12" s="7" t="s">
        <v>6</v>
      </c>
      <c r="E12" s="8"/>
      <c r="F12" s="8" t="s">
        <v>7</v>
      </c>
      <c r="G12" s="9" t="s">
        <v>8</v>
      </c>
      <c r="H12" s="10"/>
      <c r="I12" s="11" t="s">
        <v>9</v>
      </c>
      <c r="J12" s="12" t="s">
        <v>10</v>
      </c>
    </row>
    <row r="13" spans="1:10" ht="12.75">
      <c r="A13" s="7" t="s">
        <v>12</v>
      </c>
      <c r="B13" s="14">
        <v>28</v>
      </c>
      <c r="C13" s="14">
        <v>8</v>
      </c>
      <c r="D13" s="15">
        <f>B13/C13</f>
        <v>3.5</v>
      </c>
      <c r="E13" s="16"/>
      <c r="F13" s="17">
        <f>G13/G15/D13*G14*60/100000</f>
        <v>37.52997185252112</v>
      </c>
      <c r="G13" s="18">
        <v>4500</v>
      </c>
      <c r="H13" s="19" t="s">
        <v>13</v>
      </c>
      <c r="I13" s="8"/>
      <c r="J13" s="8"/>
    </row>
    <row r="14" spans="1:10" ht="12.75">
      <c r="A14" s="7" t="s">
        <v>15</v>
      </c>
      <c r="B14" s="14">
        <v>34</v>
      </c>
      <c r="C14" s="14">
        <v>18</v>
      </c>
      <c r="D14" s="15">
        <f>B14/C14</f>
        <v>1.8888888888888888</v>
      </c>
      <c r="E14" s="16"/>
      <c r="F14" s="17">
        <f>G13/G15/D14*G14*60/100000</f>
        <v>69.54083019731856</v>
      </c>
      <c r="G14" s="18">
        <v>200</v>
      </c>
      <c r="H14" s="19" t="s">
        <v>16</v>
      </c>
      <c r="I14" s="21">
        <f>F13/60*100000/G14*D14*G15</f>
        <v>2428.5714285714294</v>
      </c>
      <c r="J14" s="21">
        <f>I14-G13</f>
        <v>-2071.4285714285706</v>
      </c>
    </row>
    <row r="15" spans="1:10" ht="12.75">
      <c r="A15" s="7" t="s">
        <v>18</v>
      </c>
      <c r="B15" s="14">
        <v>32</v>
      </c>
      <c r="C15" s="14">
        <v>26</v>
      </c>
      <c r="D15" s="15">
        <f>B15/C15</f>
        <v>1.2307692307692308</v>
      </c>
      <c r="E15" s="16"/>
      <c r="F15" s="17">
        <f>G13/G15/D15*G14*60/100000</f>
        <v>106.72585745560693</v>
      </c>
      <c r="G15" s="24">
        <v>4.111</v>
      </c>
      <c r="H15" s="19" t="s">
        <v>19</v>
      </c>
      <c r="I15" s="21">
        <f>F14/60*100000/G14*D15*G15</f>
        <v>2932.1266968325804</v>
      </c>
      <c r="J15" s="21">
        <f>I15-G13</f>
        <v>-1567.8733031674196</v>
      </c>
    </row>
    <row r="16" spans="1:10" ht="12.75">
      <c r="A16" s="7" t="s">
        <v>21</v>
      </c>
      <c r="B16" s="14">
        <v>27</v>
      </c>
      <c r="C16" s="14">
        <v>31</v>
      </c>
      <c r="D16" s="15">
        <f>B16/C16</f>
        <v>0.8709677419354839</v>
      </c>
      <c r="E16" s="16"/>
      <c r="F16" s="17">
        <f>G13/G15/D16*G14*60/100000</f>
        <v>150.81488688883485</v>
      </c>
      <c r="G16" s="1"/>
      <c r="H16" s="1"/>
      <c r="I16" s="21">
        <f>F15/60*100000/G14*D16*G15</f>
        <v>3184.4758064516136</v>
      </c>
      <c r="J16" s="21">
        <f>I16-G13</f>
        <v>-1315.5241935483864</v>
      </c>
    </row>
    <row r="17" spans="1:10" ht="12.75">
      <c r="A17" s="7" t="s">
        <v>22</v>
      </c>
      <c r="B17" s="14">
        <v>26</v>
      </c>
      <c r="C17" s="14">
        <v>39</v>
      </c>
      <c r="D17" s="15">
        <f>B17/C17</f>
        <v>0.6666666666666666</v>
      </c>
      <c r="E17" s="16"/>
      <c r="F17" s="17">
        <f>G13/G15/D17*G14*60/100000</f>
        <v>197.03235222573585</v>
      </c>
      <c r="G17" s="16"/>
      <c r="H17" s="1"/>
      <c r="I17" s="21">
        <f>F16/60*100000/G14*D17*G15</f>
        <v>3444.444444444445</v>
      </c>
      <c r="J17" s="21">
        <f>I17-G13</f>
        <v>-1055.5555555555552</v>
      </c>
    </row>
    <row r="18" spans="1:10" ht="12.75">
      <c r="A18" s="7" t="s">
        <v>23</v>
      </c>
      <c r="B18" s="14">
        <v>23</v>
      </c>
      <c r="C18" s="14">
        <v>41</v>
      </c>
      <c r="D18" s="15">
        <f>B18/C18</f>
        <v>0.5609756097560976</v>
      </c>
      <c r="E18" s="16"/>
      <c r="F18" s="17">
        <f>G13/G15/D18*G14*60/100000</f>
        <v>234.15438960159912</v>
      </c>
      <c r="G18" s="16"/>
      <c r="H18" s="1"/>
      <c r="I18" s="21">
        <f>F17/60*100000/G14*D18*G15</f>
        <v>3786.5853658536585</v>
      </c>
      <c r="J18" s="21">
        <f>I18-G13</f>
        <v>-713.4146341463415</v>
      </c>
    </row>
    <row r="19" spans="1:4" ht="12.75">
      <c r="A19" s="28" t="s">
        <v>28</v>
      </c>
      <c r="B19" s="29">
        <v>37</v>
      </c>
      <c r="C19" s="29">
        <v>9</v>
      </c>
      <c r="D19" s="30">
        <f>B19/C19</f>
        <v>4.111111111111111</v>
      </c>
    </row>
    <row r="22" spans="1:10" ht="15">
      <c r="A22" s="1"/>
      <c r="B22" s="27" t="s">
        <v>29</v>
      </c>
      <c r="C22" s="1"/>
      <c r="D22" s="1"/>
      <c r="E22" s="1"/>
      <c r="F22" s="5" t="s">
        <v>4</v>
      </c>
      <c r="G22" s="1"/>
      <c r="H22" s="1"/>
      <c r="I22" s="1"/>
      <c r="J22" s="1"/>
    </row>
    <row r="23" spans="1:10" ht="48.75">
      <c r="A23" s="1"/>
      <c r="B23" s="6" t="s">
        <v>5</v>
      </c>
      <c r="C23" s="6"/>
      <c r="D23" s="7" t="s">
        <v>6</v>
      </c>
      <c r="E23" s="8"/>
      <c r="F23" s="8" t="s">
        <v>7</v>
      </c>
      <c r="G23" s="9" t="s">
        <v>8</v>
      </c>
      <c r="H23" s="10"/>
      <c r="I23" s="11" t="s">
        <v>9</v>
      </c>
      <c r="J23" s="12" t="s">
        <v>10</v>
      </c>
    </row>
    <row r="24" spans="1:10" ht="12.75">
      <c r="A24" s="7" t="s">
        <v>12</v>
      </c>
      <c r="B24" s="14">
        <v>30</v>
      </c>
      <c r="C24" s="14">
        <v>8</v>
      </c>
      <c r="D24" s="15">
        <f>B24/C24</f>
        <v>3.75</v>
      </c>
      <c r="E24" s="16"/>
      <c r="F24" s="17">
        <f>G24/G26/D24*G25*60/100000</f>
        <v>37.0275134996143</v>
      </c>
      <c r="G24" s="18">
        <v>4500</v>
      </c>
      <c r="H24" s="19" t="s">
        <v>13</v>
      </c>
      <c r="I24" s="8"/>
      <c r="J24" s="8"/>
    </row>
    <row r="25" spans="1:10" ht="12.75">
      <c r="A25" s="7" t="s">
        <v>15</v>
      </c>
      <c r="B25" s="14">
        <v>35</v>
      </c>
      <c r="C25" s="14">
        <v>17</v>
      </c>
      <c r="D25" s="15">
        <f>B25/C25</f>
        <v>2.0588235294117645</v>
      </c>
      <c r="E25" s="16"/>
      <c r="F25" s="17">
        <f>G24/G26/D25*G25*60/100000</f>
        <v>67.4429710171546</v>
      </c>
      <c r="G25" s="18">
        <v>200</v>
      </c>
      <c r="H25" s="19" t="s">
        <v>16</v>
      </c>
      <c r="I25" s="21">
        <f>F24/60*100000/G25*D25*G26</f>
        <v>2470.5882352941176</v>
      </c>
      <c r="J25" s="21">
        <f>I25-G24</f>
        <v>-2029.4117647058824</v>
      </c>
    </row>
    <row r="26" spans="1:10" ht="12.75">
      <c r="A26" s="7" t="s">
        <v>18</v>
      </c>
      <c r="B26" s="14">
        <v>33</v>
      </c>
      <c r="C26" s="14">
        <v>25</v>
      </c>
      <c r="D26" s="15">
        <f>B26/C26</f>
        <v>1.32</v>
      </c>
      <c r="E26" s="16"/>
      <c r="F26" s="17">
        <f>G24/G26/D26*G25*60/100000</f>
        <v>105.19179971481334</v>
      </c>
      <c r="G26" s="24">
        <v>3.8890000000000002</v>
      </c>
      <c r="H26" s="19" t="s">
        <v>19</v>
      </c>
      <c r="I26" s="21">
        <f>F25/60*100000/G25*D26*G26</f>
        <v>2885.1428571428573</v>
      </c>
      <c r="J26" s="21">
        <f>I26-G24</f>
        <v>-1614.8571428571427</v>
      </c>
    </row>
    <row r="27" spans="1:10" ht="12.75">
      <c r="A27" s="7" t="s">
        <v>21</v>
      </c>
      <c r="B27" s="14">
        <v>28</v>
      </c>
      <c r="C27" s="14">
        <v>30</v>
      </c>
      <c r="D27" s="15">
        <f>B27/C27</f>
        <v>0.9333333333333333</v>
      </c>
      <c r="E27" s="16"/>
      <c r="F27" s="17">
        <f>G24/G26/D27*G25*60/100000</f>
        <v>148.77125959666458</v>
      </c>
      <c r="G27" s="1"/>
      <c r="H27" s="1"/>
      <c r="I27" s="21">
        <f>F26/60*100000/G25*D27*G26</f>
        <v>3181.818181818182</v>
      </c>
      <c r="J27" s="21">
        <f>I27-G24</f>
        <v>-1318.181818181818</v>
      </c>
    </row>
    <row r="28" spans="1:10" ht="12.75">
      <c r="A28" s="7" t="s">
        <v>22</v>
      </c>
      <c r="B28" s="14">
        <v>27</v>
      </c>
      <c r="C28" s="14">
        <v>38</v>
      </c>
      <c r="D28" s="15">
        <f>B28/C28</f>
        <v>0.7105263157894737</v>
      </c>
      <c r="E28" s="16"/>
      <c r="F28" s="17">
        <f>G24/G26/D28*G25*60/100000</f>
        <v>195.422987914631</v>
      </c>
      <c r="G28" s="16"/>
      <c r="H28" s="1"/>
      <c r="I28" s="21">
        <f>F27/60*100000/G25*D28*G26</f>
        <v>3425.751879699248</v>
      </c>
      <c r="J28" s="21">
        <f>I28-G24</f>
        <v>-1074.248120300752</v>
      </c>
    </row>
    <row r="29" spans="1:10" ht="12.75">
      <c r="A29" s="7" t="s">
        <v>23</v>
      </c>
      <c r="B29" s="14">
        <v>23</v>
      </c>
      <c r="C29" s="14">
        <v>41</v>
      </c>
      <c r="D29" s="15">
        <f>B29/C29</f>
        <v>0.5609756097560976</v>
      </c>
      <c r="E29" s="16"/>
      <c r="F29" s="17">
        <f>G24/G26/D29*G25*60/100000</f>
        <v>247.5208782854651</v>
      </c>
      <c r="G29" s="16"/>
      <c r="H29" s="1"/>
      <c r="I29" s="21">
        <f>F28/60*100000/G25*D29*G26</f>
        <v>3552.845528455285</v>
      </c>
      <c r="J29" s="21">
        <f>I29-G24</f>
        <v>-947.1544715447149</v>
      </c>
    </row>
    <row r="30" spans="1:4" ht="12.75">
      <c r="A30" s="28" t="s">
        <v>28</v>
      </c>
      <c r="B30" s="29">
        <v>35</v>
      </c>
      <c r="C30" s="29">
        <v>9</v>
      </c>
      <c r="D30" s="30">
        <f>B30/C30</f>
        <v>3.888888888888889</v>
      </c>
    </row>
  </sheetData>
  <mergeCells count="3">
    <mergeCell ref="B2:C2"/>
    <mergeCell ref="B12:C12"/>
    <mergeCell ref="B23:C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Cimburek</dc:creator>
  <cp:keywords/>
  <dc:description/>
  <cp:lastModifiedBy/>
  <cp:lastPrinted>2010-04-13T15:23:37Z</cp:lastPrinted>
  <dcterms:created xsi:type="dcterms:W3CDTF">2002-11-18T12:13:57Z</dcterms:created>
  <dcterms:modified xsi:type="dcterms:W3CDTF">2011-02-08T16:59:16Z</dcterms:modified>
  <cp:category/>
  <cp:version/>
  <cp:contentType/>
  <cp:contentStatus/>
  <cp:revision>32</cp:revision>
</cp:coreProperties>
</file>